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1"/>
  </bookViews>
  <sheets>
    <sheet name="bal" sheetId="1" r:id="rId1"/>
    <sheet name="ci" sheetId="2" r:id="rId2"/>
  </sheets>
  <definedNames/>
  <calcPr fullCalcOnLoad="1"/>
</workbook>
</file>

<file path=xl/sharedStrings.xml><?xml version="1.0" encoding="utf-8"?>
<sst xmlns="http://schemas.openxmlformats.org/spreadsheetml/2006/main" count="104" uniqueCount="85">
  <si>
    <t>ACTIVES</t>
  </si>
  <si>
    <t>Money resources and actives in calculations</t>
  </si>
  <si>
    <t>The correspondent account in NBKR</t>
  </si>
  <si>
    <t>Accounts "Nostro" in commercial banks</t>
  </si>
  <si>
    <t>Deposits in NBKR</t>
  </si>
  <si>
    <t xml:space="preserve">Deposits in other Banks </t>
  </si>
  <si>
    <t xml:space="preserve">In total actives of the monetary market </t>
  </si>
  <si>
    <t>Financial tools,estimated at fair value, which changes are reflected in profit or in the losses during the period</t>
  </si>
  <si>
    <t>Credits to clients</t>
  </si>
  <si>
    <t>Credits and advances to banks</t>
  </si>
  <si>
    <t>- pledged under REPO-AGREEMENT</t>
  </si>
  <si>
    <t>Financial assets available-for-sale:</t>
  </si>
  <si>
    <t>Minus: reserve on a covering of losses</t>
  </si>
  <si>
    <t>In total pure credits</t>
  </si>
  <si>
    <t>Investments held to maturity</t>
  </si>
  <si>
    <t>Assets held for sale</t>
  </si>
  <si>
    <t>Accounts receivable at the current income tax</t>
  </si>
  <si>
    <t>investment Property</t>
  </si>
  <si>
    <t>The basic means of bank and added amortisation</t>
  </si>
  <si>
    <t>A deferred tax asset</t>
  </si>
  <si>
    <t xml:space="preserve">Other actives </t>
  </si>
  <si>
    <t>IN TOTAL ACTIVES</t>
  </si>
  <si>
    <t>IN TOTAL OBLIGATIONS</t>
  </si>
  <si>
    <t>OBLIGATIONS</t>
  </si>
  <si>
    <t>Accounts and deposits from banks</t>
  </si>
  <si>
    <t>Current accounts and deposits from customers</t>
  </si>
  <si>
    <t>Certificates of deposit and promissory notes</t>
  </si>
  <si>
    <t>Subordinated debt</t>
  </si>
  <si>
    <t>Other funds</t>
  </si>
  <si>
    <t>Accounts payable for current income tax</t>
  </si>
  <si>
    <t>Deferred tax liabilities</t>
  </si>
  <si>
    <t>Other obligations</t>
  </si>
  <si>
    <t>THE CAPITAL</t>
  </si>
  <si>
    <t>Share capital</t>
  </si>
  <si>
    <t>Positive revaluation of buildings</t>
  </si>
  <si>
    <t>Issue income</t>
  </si>
  <si>
    <t>Retained earnings</t>
  </si>
  <si>
    <t>Revaluation reserve for financial assets available for sale</t>
  </si>
  <si>
    <t>Accumulated translation reserve currency reporting</t>
  </si>
  <si>
    <t>TOTAL CAPITAL</t>
  </si>
  <si>
    <t>Share non-controlling shareholders</t>
  </si>
  <si>
    <t>IN TOTAL CAPITAL</t>
  </si>
  <si>
    <t>IN TOTAL OBLIGATIONS AND THE  CAPITAL</t>
  </si>
  <si>
    <t>Kachkeev M.R.</t>
  </si>
  <si>
    <t xml:space="preserve">The chief accountant </t>
  </si>
  <si>
    <t>Djenbaeva E.T.</t>
  </si>
  <si>
    <t>Исп. Ibraeva A.61-48-55</t>
  </si>
  <si>
    <t>Interest incomes</t>
  </si>
  <si>
    <t>Interest expenses</t>
  </si>
  <si>
    <t>Net interest income</t>
  </si>
  <si>
    <t>Net income (loss) on securities held for trading</t>
  </si>
  <si>
    <t>Net income (loss) on other financial instruments at fair value through profit or loss</t>
  </si>
  <si>
    <t>Net income (loss) from foreign currency transactions</t>
  </si>
  <si>
    <t>Net income (loss) on financial assets available-for-sale</t>
  </si>
  <si>
    <t>Other operating income (expense)</t>
  </si>
  <si>
    <t>Operating income</t>
  </si>
  <si>
    <t>Provision for impairment</t>
  </si>
  <si>
    <t>Other general and administrative expenses</t>
  </si>
  <si>
    <t>Profit (loss) before income taxes</t>
  </si>
  <si>
    <t>Income tax expense</t>
  </si>
  <si>
    <t>Profit (loss) for the period</t>
  </si>
  <si>
    <t>Other comprehensive income, net of income taxes</t>
  </si>
  <si>
    <t>Revaluation reserve for financial assets available for sale:</t>
  </si>
  <si>
    <t>- Net change in fair value</t>
  </si>
  <si>
    <t>- Net change in fair value transferred to profit or loss</t>
  </si>
  <si>
    <t>Revaluation of buildings</t>
  </si>
  <si>
    <t>Other comprehensive income for the period, net of income tax</t>
  </si>
  <si>
    <t>Total comprehensive income for the period</t>
  </si>
  <si>
    <t>Profit (loss) attributable to:</t>
  </si>
  <si>
    <t>-  shareholders of the Bank</t>
  </si>
  <si>
    <t>-  non-controlling shareholders</t>
  </si>
  <si>
    <t>Total comprehensive income attributable to:</t>
  </si>
  <si>
    <t>Chairman of The Board</t>
  </si>
  <si>
    <t>The chief accountant</t>
  </si>
  <si>
    <t xml:space="preserve"> OJSC "Commercial bank KYRGYZSTAN"</t>
  </si>
  <si>
    <t>Reporting period</t>
  </si>
  <si>
    <t>Previous period</t>
  </si>
  <si>
    <t>Dec 2012</t>
  </si>
  <si>
    <t>Dec 2011</t>
  </si>
  <si>
    <t>KGS'000</t>
  </si>
  <si>
    <t>Statement of Financial Position as at 31 December, 2012</t>
  </si>
  <si>
    <t>Statement of comprehensive income at 30 December, 2011</t>
  </si>
  <si>
    <t>Fee and commission income</t>
  </si>
  <si>
    <t>Net fee and commission income</t>
  </si>
  <si>
    <t>Personnel expenses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</si>
</sst>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 * #,##0.00_ ;_ * \-#,##0.00_ ;_ * &quot;-&quot;??_ ;_ @_ "/>
    <numFmt numFmtId="174" formatCode="#,##0.0000"/>
  </numFmts>
  <fonts count="60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11"/>
      <color indexed="10"/>
      <name val="Arial"/>
      <family val="2"/>
    </font>
    <font>
      <sz val="9"/>
      <name val="Arial Cyr"/>
      <family val="2"/>
    </font>
    <font>
      <b/>
      <sz val="9"/>
      <name val="Arial Cyr"/>
      <family val="2"/>
    </font>
    <font>
      <b/>
      <i/>
      <u val="single"/>
      <sz val="9"/>
      <name val="Arial Cyr"/>
      <family val="0"/>
    </font>
    <font>
      <sz val="8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Border="1" applyAlignment="1">
      <alignment/>
    </xf>
    <xf numFmtId="0" fontId="3" fillId="0" borderId="0" xfId="36" applyFont="1" applyFill="1" applyBorder="1" applyAlignment="1">
      <alignment horizontal="center" wrapText="1"/>
      <protection/>
    </xf>
    <xf numFmtId="172" fontId="5" fillId="0" borderId="0" xfId="0" applyNumberFormat="1" applyFont="1" applyBorder="1" applyAlignment="1">
      <alignment horizontal="center" vertical="center"/>
    </xf>
    <xf numFmtId="0" fontId="3" fillId="0" borderId="0" xfId="36" applyFont="1" applyFill="1" applyBorder="1" applyAlignment="1">
      <alignment wrapText="1"/>
      <protection/>
    </xf>
    <xf numFmtId="0" fontId="4" fillId="0" borderId="0" xfId="36" applyFont="1" applyFill="1" applyBorder="1" applyAlignment="1">
      <alignment horizontal="center" vertical="center"/>
      <protection/>
    </xf>
    <xf numFmtId="14" fontId="4" fillId="0" borderId="0" xfId="36" applyNumberFormat="1" applyFont="1" applyFill="1" applyBorder="1" applyAlignment="1">
      <alignment horizontal="center"/>
      <protection/>
    </xf>
    <xf numFmtId="0" fontId="4" fillId="0" borderId="0" xfId="36" applyFont="1" applyBorder="1" applyAlignment="1">
      <alignment horizontal="left" wrapText="1"/>
      <protection/>
    </xf>
    <xf numFmtId="37" fontId="3" fillId="0" borderId="0" xfId="33" applyNumberFormat="1" applyFont="1" applyFill="1" applyAlignment="1">
      <alignment/>
    </xf>
    <xf numFmtId="0" fontId="3" fillId="0" borderId="0" xfId="36" applyFont="1" applyFill="1" applyBorder="1" applyAlignment="1">
      <alignment horizontal="left" wrapText="1"/>
      <protection/>
    </xf>
    <xf numFmtId="0" fontId="3" fillId="0" borderId="0" xfId="36" applyFont="1" applyFill="1" applyBorder="1" applyAlignment="1">
      <alignment horizontal="center" vertical="center"/>
      <protection/>
    </xf>
    <xf numFmtId="172" fontId="3" fillId="0" borderId="0" xfId="37" applyNumberFormat="1" applyFont="1" applyFill="1" applyAlignment="1">
      <alignment horizontal="right"/>
      <protection/>
    </xf>
    <xf numFmtId="172" fontId="2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0" fontId="3" fillId="0" borderId="0" xfId="36" applyFont="1" applyFill="1" applyBorder="1" applyAlignment="1" quotePrefix="1">
      <alignment horizontal="left" wrapText="1"/>
      <protection/>
    </xf>
    <xf numFmtId="0" fontId="3" fillId="0" borderId="0" xfId="36" applyFont="1" applyBorder="1" applyAlignment="1">
      <alignment horizontal="left" wrapText="1"/>
      <protection/>
    </xf>
    <xf numFmtId="172" fontId="4" fillId="0" borderId="11" xfId="34" applyNumberFormat="1" applyFont="1" applyFill="1" applyBorder="1" applyAlignment="1">
      <alignment/>
    </xf>
    <xf numFmtId="169" fontId="4" fillId="0" borderId="0" xfId="34" applyNumberFormat="1" applyFont="1" applyFill="1" applyBorder="1" applyAlignment="1">
      <alignment/>
    </xf>
    <xf numFmtId="169" fontId="3" fillId="0" borderId="0" xfId="34" applyNumberFormat="1" applyFont="1" applyFill="1" applyBorder="1" applyAlignment="1">
      <alignment horizontal="left"/>
    </xf>
    <xf numFmtId="172" fontId="3" fillId="0" borderId="0" xfId="34" applyNumberFormat="1" applyFont="1" applyFill="1" applyBorder="1" applyAlignment="1">
      <alignment horizontal="left"/>
    </xf>
    <xf numFmtId="0" fontId="3" fillId="0" borderId="0" xfId="36" applyFont="1" applyBorder="1" applyAlignment="1">
      <alignment horizontal="left"/>
      <protection/>
    </xf>
    <xf numFmtId="172" fontId="4" fillId="0" borderId="12" xfId="34" applyNumberFormat="1" applyFont="1" applyFill="1" applyBorder="1" applyAlignment="1">
      <alignment/>
    </xf>
    <xf numFmtId="172" fontId="3" fillId="0" borderId="13" xfId="37" applyNumberFormat="1" applyFont="1" applyFill="1" applyBorder="1" applyAlignment="1">
      <alignment horizontal="right"/>
      <protection/>
    </xf>
    <xf numFmtId="169" fontId="2" fillId="0" borderId="0" xfId="0" applyNumberFormat="1" applyFont="1" applyAlignment="1">
      <alignment/>
    </xf>
    <xf numFmtId="172" fontId="4" fillId="0" borderId="0" xfId="34" applyNumberFormat="1" applyFont="1" applyFill="1" applyBorder="1" applyAlignment="1">
      <alignment/>
    </xf>
    <xf numFmtId="169" fontId="4" fillId="0" borderId="0" xfId="37" applyNumberFormat="1" applyFont="1" applyFill="1" applyBorder="1" applyAlignment="1">
      <alignment horizontal="right"/>
      <protection/>
    </xf>
    <xf numFmtId="172" fontId="3" fillId="0" borderId="0" xfId="34" applyNumberFormat="1" applyFont="1" applyFill="1" applyBorder="1" applyAlignment="1">
      <alignment/>
    </xf>
    <xf numFmtId="0" fontId="4" fillId="0" borderId="0" xfId="35" applyFont="1" applyAlignment="1">
      <alignment wrapText="1"/>
      <protection/>
    </xf>
    <xf numFmtId="0" fontId="8" fillId="0" borderId="0" xfId="0" applyFont="1" applyAlignment="1">
      <alignment/>
    </xf>
    <xf numFmtId="172" fontId="9" fillId="0" borderId="0" xfId="34" applyNumberFormat="1" applyFont="1" applyFill="1" applyBorder="1" applyAlignment="1">
      <alignment horizontal="left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36" applyFont="1" applyFill="1" applyBorder="1" applyAlignment="1">
      <alignment horizontal="center" wrapText="1"/>
      <protection/>
    </xf>
    <xf numFmtId="0" fontId="12" fillId="0" borderId="0" xfId="36" applyFont="1" applyFill="1" applyBorder="1" applyAlignment="1">
      <alignment/>
      <protection/>
    </xf>
    <xf numFmtId="0" fontId="13" fillId="0" borderId="0" xfId="36" applyFont="1" applyFill="1" applyBorder="1" applyAlignment="1">
      <alignment horizontal="center" vertical="center"/>
      <protection/>
    </xf>
    <xf numFmtId="0" fontId="12" fillId="0" borderId="0" xfId="36" applyFont="1" applyBorder="1" applyAlignment="1">
      <alignment/>
      <protection/>
    </xf>
    <xf numFmtId="0" fontId="12" fillId="0" borderId="0" xfId="36" applyFont="1" applyFill="1" applyBorder="1" applyAlignment="1">
      <alignment horizontal="center" vertical="center"/>
      <protection/>
    </xf>
    <xf numFmtId="172" fontId="12" fillId="0" borderId="0" xfId="37" applyNumberFormat="1" applyFont="1" applyFill="1" applyAlignment="1">
      <alignment horizontal="right"/>
      <protection/>
    </xf>
    <xf numFmtId="172" fontId="12" fillId="0" borderId="0" xfId="37" applyNumberFormat="1" applyFont="1" applyFill="1" applyBorder="1" applyAlignment="1">
      <alignment horizontal="right"/>
      <protection/>
    </xf>
    <xf numFmtId="0" fontId="13" fillId="0" borderId="0" xfId="35" applyFont="1" applyFill="1" applyBorder="1">
      <alignment/>
      <protection/>
    </xf>
    <xf numFmtId="172" fontId="13" fillId="0" borderId="12" xfId="66" applyNumberFormat="1" applyFont="1" applyFill="1" applyBorder="1" applyAlignment="1">
      <alignment/>
    </xf>
    <xf numFmtId="172" fontId="13" fillId="0" borderId="0" xfId="66" applyNumberFormat="1" applyFont="1" applyFill="1" applyBorder="1" applyAlignment="1">
      <alignment/>
    </xf>
    <xf numFmtId="0" fontId="12" fillId="0" borderId="0" xfId="37" applyFont="1" applyFill="1" applyBorder="1" applyAlignment="1">
      <alignment/>
      <protection/>
    </xf>
    <xf numFmtId="0" fontId="12" fillId="0" borderId="0" xfId="37" applyFont="1" applyFill="1" applyBorder="1" applyAlignment="1">
      <alignment wrapText="1"/>
      <protection/>
    </xf>
    <xf numFmtId="0" fontId="11" fillId="0" borderId="0" xfId="0" applyFont="1" applyFill="1" applyAlignment="1">
      <alignment/>
    </xf>
    <xf numFmtId="49" fontId="12" fillId="0" borderId="0" xfId="38" applyNumberFormat="1" applyFont="1" applyFill="1" applyAlignment="1">
      <alignment horizontal="left" vertical="justify" wrapText="1"/>
      <protection/>
    </xf>
    <xf numFmtId="0" fontId="12" fillId="0" borderId="0" xfId="0" applyFont="1" applyFill="1" applyAlignment="1">
      <alignment/>
    </xf>
    <xf numFmtId="0" fontId="13" fillId="0" borderId="0" xfId="35" applyFont="1">
      <alignment/>
      <protection/>
    </xf>
    <xf numFmtId="172" fontId="13" fillId="0" borderId="11" xfId="66" applyNumberFormat="1" applyFont="1" applyFill="1" applyBorder="1" applyAlignment="1">
      <alignment/>
    </xf>
    <xf numFmtId="172" fontId="11" fillId="0" borderId="0" xfId="0" applyNumberFormat="1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172" fontId="15" fillId="0" borderId="0" xfId="0" applyNumberFormat="1" applyFont="1" applyFill="1" applyAlignment="1">
      <alignment/>
    </xf>
    <xf numFmtId="169" fontId="15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 quotePrefix="1">
      <alignment/>
    </xf>
    <xf numFmtId="0" fontId="11" fillId="0" borderId="0" xfId="0" applyFont="1" applyAlignment="1" quotePrefix="1">
      <alignment wrapText="1"/>
    </xf>
    <xf numFmtId="0" fontId="11" fillId="0" borderId="0" xfId="0" applyFont="1" applyAlignment="1">
      <alignment wrapText="1"/>
    </xf>
    <xf numFmtId="172" fontId="10" fillId="0" borderId="12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/>
    </xf>
    <xf numFmtId="172" fontId="10" fillId="0" borderId="11" xfId="0" applyNumberFormat="1" applyFont="1" applyBorder="1" applyAlignment="1">
      <alignment/>
    </xf>
    <xf numFmtId="172" fontId="10" fillId="0" borderId="0" xfId="0" applyNumberFormat="1" applyFont="1" applyBorder="1" applyAlignment="1">
      <alignment/>
    </xf>
    <xf numFmtId="172" fontId="11" fillId="0" borderId="0" xfId="0" applyNumberFormat="1" applyFont="1" applyBorder="1" applyAlignment="1">
      <alignment/>
    </xf>
    <xf numFmtId="172" fontId="10" fillId="0" borderId="12" xfId="0" applyNumberFormat="1" applyFont="1" applyBorder="1" applyAlignment="1">
      <alignment/>
    </xf>
    <xf numFmtId="172" fontId="15" fillId="0" borderId="0" xfId="0" applyNumberFormat="1" applyFont="1" applyAlignment="1">
      <alignment/>
    </xf>
    <xf numFmtId="172" fontId="15" fillId="0" borderId="0" xfId="0" applyNumberFormat="1" applyFont="1" applyBorder="1" applyAlignment="1">
      <alignment/>
    </xf>
    <xf numFmtId="172" fontId="4" fillId="0" borderId="0" xfId="37" applyNumberFormat="1" applyFont="1" applyFill="1" applyAlignment="1">
      <alignment horizontal="right"/>
      <protection/>
    </xf>
    <xf numFmtId="0" fontId="5" fillId="0" borderId="0" xfId="0" applyFont="1" applyAlignment="1">
      <alignment/>
    </xf>
    <xf numFmtId="174" fontId="10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9" fillId="0" borderId="0" xfId="0" applyFont="1" applyAlignment="1">
      <alignment/>
    </xf>
    <xf numFmtId="0" fontId="13" fillId="0" borderId="0" xfId="36" applyFont="1" applyFill="1" applyBorder="1" applyAlignment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6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18" fillId="0" borderId="0" xfId="0" applyFont="1" applyBorder="1" applyAlignment="1">
      <alignment horizontal="left" vertical="top" wrapText="1"/>
    </xf>
    <xf numFmtId="0" fontId="3" fillId="0" borderId="0" xfId="35" applyFont="1" applyBorder="1" applyAlignment="1">
      <alignment/>
      <protection/>
    </xf>
    <xf numFmtId="0" fontId="2" fillId="0" borderId="0" xfId="0" applyFont="1" applyBorder="1" applyAlignment="1">
      <alignment wrapText="1"/>
    </xf>
    <xf numFmtId="0" fontId="4" fillId="0" borderId="0" xfId="35" applyFont="1" applyBorder="1" applyAlignment="1">
      <alignment wrapText="1"/>
      <protection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2" fontId="40" fillId="0" borderId="0" xfId="37" applyNumberFormat="1" applyFont="1" applyFill="1" applyAlignment="1">
      <alignment horizontal="center" vertical="center"/>
      <protection/>
    </xf>
    <xf numFmtId="0" fontId="20" fillId="0" borderId="0" xfId="0" applyFont="1" applyBorder="1" applyAlignment="1">
      <alignment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_JSCB Kyrgyzstan_2005_TB" xfId="35"/>
    <cellStyle name="Normal_Worksheet in   Fs" xfId="36"/>
    <cellStyle name="Normal_Worksheet in (C) 2243 IAS Transformation schedule 2003 &amp; Notes to FS - info for Memo" xfId="37"/>
    <cellStyle name="Normal_Worksheet in TB LS Blank Leadsheet Excel Template - Used by Trial Balance to Create Leadsheets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3">
      <selection activeCell="F30" sqref="F30"/>
    </sheetView>
  </sheetViews>
  <sheetFormatPr defaultColWidth="9.140625" defaultRowHeight="12.75"/>
  <cols>
    <col min="1" max="1" width="56.421875" style="2" bestFit="1" customWidth="1"/>
    <col min="2" max="2" width="0.71875" style="2" customWidth="1"/>
    <col min="3" max="3" width="14.28125" style="4" customWidth="1"/>
    <col min="4" max="4" width="1.57421875" style="2" customWidth="1"/>
    <col min="5" max="5" width="14.00390625" style="2" customWidth="1"/>
    <col min="6" max="6" width="11.57421875" style="2" customWidth="1"/>
    <col min="7" max="8" width="13.7109375" style="5" customWidth="1"/>
    <col min="9" max="9" width="11.00390625" style="2" bestFit="1" customWidth="1"/>
    <col min="10" max="16384" width="9.140625" style="2" customWidth="1"/>
  </cols>
  <sheetData>
    <row r="1" spans="1:5" ht="12.75">
      <c r="A1" s="87" t="s">
        <v>74</v>
      </c>
      <c r="B1" s="87"/>
      <c r="C1" s="87"/>
      <c r="D1" s="87"/>
      <c r="E1" s="87"/>
    </row>
    <row r="2" spans="1:8" ht="13.5" thickBot="1">
      <c r="A2" s="88" t="s">
        <v>80</v>
      </c>
      <c r="B2" s="88"/>
      <c r="C2" s="88"/>
      <c r="D2" s="88"/>
      <c r="E2" s="88"/>
      <c r="F2" s="1"/>
      <c r="G2" s="3"/>
      <c r="H2" s="3"/>
    </row>
    <row r="4" spans="3:5" ht="12.75">
      <c r="C4" s="89" t="s">
        <v>75</v>
      </c>
      <c r="D4" s="89"/>
      <c r="E4" s="89" t="s">
        <v>76</v>
      </c>
    </row>
    <row r="5" spans="1:8" ht="12.75" customHeight="1">
      <c r="A5" s="6"/>
      <c r="B5" s="6"/>
      <c r="C5" s="89" t="s">
        <v>78</v>
      </c>
      <c r="D5" s="89"/>
      <c r="E5" s="89" t="s">
        <v>78</v>
      </c>
      <c r="G5" s="7"/>
      <c r="H5" s="7"/>
    </row>
    <row r="6" spans="1:8" ht="12.75">
      <c r="A6" s="8"/>
      <c r="B6" s="9"/>
      <c r="C6" s="89" t="s">
        <v>79</v>
      </c>
      <c r="D6" s="89"/>
      <c r="E6" s="89" t="s">
        <v>79</v>
      </c>
      <c r="G6" s="10"/>
      <c r="H6" s="10"/>
    </row>
    <row r="7" spans="1:5" ht="12">
      <c r="A7" s="11" t="s">
        <v>0</v>
      </c>
      <c r="B7" s="11"/>
      <c r="C7" s="12"/>
      <c r="E7" s="12"/>
    </row>
    <row r="8" spans="1:6" ht="12">
      <c r="A8" s="80" t="s">
        <v>1</v>
      </c>
      <c r="B8" s="14">
        <v>13</v>
      </c>
      <c r="C8" s="15">
        <v>396503</v>
      </c>
      <c r="E8" s="15">
        <v>387290</v>
      </c>
      <c r="F8" s="16"/>
    </row>
    <row r="9" spans="1:6" ht="12">
      <c r="A9" s="80" t="s">
        <v>2</v>
      </c>
      <c r="B9" s="14"/>
      <c r="C9" s="15">
        <v>321610</v>
      </c>
      <c r="E9" s="15">
        <v>307298</v>
      </c>
      <c r="F9" s="16"/>
    </row>
    <row r="10" spans="1:6" ht="12">
      <c r="A10" s="80" t="s">
        <v>3</v>
      </c>
      <c r="B10" s="14"/>
      <c r="C10" s="15">
        <v>391211</v>
      </c>
      <c r="E10" s="15">
        <v>724930</v>
      </c>
      <c r="F10" s="16"/>
    </row>
    <row r="11" spans="1:6" ht="12">
      <c r="A11" s="13" t="s">
        <v>4</v>
      </c>
      <c r="B11" s="14"/>
      <c r="C11" s="15">
        <v>156886</v>
      </c>
      <c r="E11" s="15">
        <v>0</v>
      </c>
      <c r="F11" s="16"/>
    </row>
    <row r="12" spans="1:6" ht="12">
      <c r="A12" s="13" t="s">
        <v>5</v>
      </c>
      <c r="B12" s="14"/>
      <c r="C12" s="15">
        <v>0</v>
      </c>
      <c r="E12" s="15">
        <v>0</v>
      </c>
      <c r="F12" s="16"/>
    </row>
    <row r="13" spans="1:6" ht="12">
      <c r="A13" s="81" t="s">
        <v>6</v>
      </c>
      <c r="B13" s="14"/>
      <c r="C13" s="71">
        <f>C8+C9+C10+C11</f>
        <v>1266210</v>
      </c>
      <c r="E13" s="71">
        <f>SUM(E8:E10)</f>
        <v>1419518</v>
      </c>
      <c r="F13" s="16"/>
    </row>
    <row r="14" ht="12">
      <c r="A14" s="82"/>
    </row>
    <row r="15" spans="1:5" ht="24">
      <c r="A15" s="13" t="s">
        <v>7</v>
      </c>
      <c r="B15" s="14"/>
      <c r="C15" s="17">
        <v>0</v>
      </c>
      <c r="E15" s="17">
        <v>201</v>
      </c>
    </row>
    <row r="16" spans="1:5" ht="12">
      <c r="A16" s="18" t="s">
        <v>10</v>
      </c>
      <c r="B16" s="14">
        <v>14</v>
      </c>
      <c r="C16" s="17">
        <v>0</v>
      </c>
      <c r="E16" s="17">
        <v>0</v>
      </c>
    </row>
    <row r="17" spans="1:5" ht="12.75" customHeight="1">
      <c r="A17" s="13" t="s">
        <v>11</v>
      </c>
      <c r="C17" s="15"/>
      <c r="E17" s="15"/>
    </row>
    <row r="18" spans="1:5" ht="12.75" customHeight="1">
      <c r="A18" s="18" t="s">
        <v>10</v>
      </c>
      <c r="B18" s="14">
        <v>15</v>
      </c>
      <c r="C18" s="15">
        <v>0</v>
      </c>
      <c r="E18" s="15">
        <v>0</v>
      </c>
    </row>
    <row r="19" spans="1:5" ht="12.75" customHeight="1">
      <c r="A19" s="13" t="s">
        <v>9</v>
      </c>
      <c r="B19" s="14">
        <v>16</v>
      </c>
      <c r="C19" s="15">
        <f>146200+1109</f>
        <v>147309</v>
      </c>
      <c r="E19" s="15">
        <v>0</v>
      </c>
    </row>
    <row r="20" spans="1:5" ht="12.75" customHeight="1">
      <c r="A20" s="13" t="s">
        <v>8</v>
      </c>
      <c r="B20" s="14">
        <v>17</v>
      </c>
      <c r="C20" s="15">
        <v>2251213</v>
      </c>
      <c r="E20" s="15">
        <v>1953034</v>
      </c>
    </row>
    <row r="21" spans="1:5" ht="12.75" customHeight="1">
      <c r="A21" s="80" t="s">
        <v>12</v>
      </c>
      <c r="B21" s="14"/>
      <c r="C21" s="15">
        <v>-177003</v>
      </c>
      <c r="E21" s="15">
        <v>-176665</v>
      </c>
    </row>
    <row r="22" spans="1:5" ht="12.75" customHeight="1">
      <c r="A22" s="83" t="s">
        <v>13</v>
      </c>
      <c r="B22" s="14"/>
      <c r="C22" s="71">
        <f>SUM(C20:C21)</f>
        <v>2074210</v>
      </c>
      <c r="D22" s="72"/>
      <c r="E22" s="71">
        <f>SUM(E20:E21)</f>
        <v>1776369</v>
      </c>
    </row>
    <row r="23" spans="1:5" ht="12.75" customHeight="1">
      <c r="A23" s="13" t="s">
        <v>14</v>
      </c>
      <c r="B23" s="14">
        <v>18</v>
      </c>
      <c r="C23" s="15">
        <v>115483</v>
      </c>
      <c r="E23" s="15">
        <v>70572</v>
      </c>
    </row>
    <row r="24" spans="1:5" ht="12.75" customHeight="1">
      <c r="A24" s="13" t="s">
        <v>15</v>
      </c>
      <c r="B24" s="14"/>
      <c r="C24" s="15">
        <v>0</v>
      </c>
      <c r="E24" s="15">
        <v>0</v>
      </c>
    </row>
    <row r="25" spans="1:5" ht="12.75" customHeight="1">
      <c r="A25" s="13" t="s">
        <v>16</v>
      </c>
      <c r="B25" s="14"/>
      <c r="C25" s="15">
        <v>0</v>
      </c>
      <c r="E25" s="15">
        <v>0</v>
      </c>
    </row>
    <row r="26" spans="1:5" ht="12.75" customHeight="1">
      <c r="A26" s="13" t="s">
        <v>17</v>
      </c>
      <c r="B26" s="14"/>
      <c r="C26" s="15"/>
      <c r="E26" s="15"/>
    </row>
    <row r="27" spans="1:5" ht="12.75" customHeight="1">
      <c r="A27" s="13" t="s">
        <v>18</v>
      </c>
      <c r="B27" s="14">
        <v>19</v>
      </c>
      <c r="C27" s="15">
        <v>125046</v>
      </c>
      <c r="E27" s="15">
        <f>59703+39913</f>
        <v>99616</v>
      </c>
    </row>
    <row r="28" spans="1:5" ht="12.75" customHeight="1">
      <c r="A28" s="13" t="s">
        <v>19</v>
      </c>
      <c r="B28" s="14">
        <v>12</v>
      </c>
      <c r="C28" s="15">
        <v>0</v>
      </c>
      <c r="E28" s="15">
        <v>0</v>
      </c>
    </row>
    <row r="29" spans="1:5" ht="12.75" customHeight="1">
      <c r="A29" s="19" t="s">
        <v>20</v>
      </c>
      <c r="B29" s="14">
        <v>20</v>
      </c>
      <c r="C29" s="15">
        <v>90037</v>
      </c>
      <c r="E29" s="15">
        <v>136509</v>
      </c>
    </row>
    <row r="30" spans="1:8" ht="13.5" customHeight="1" thickBot="1">
      <c r="A30" s="81" t="s">
        <v>21</v>
      </c>
      <c r="B30" s="11"/>
      <c r="C30" s="20">
        <f>C13+C19+C22+C23+C24+C25+C26+C27+C28+C29</f>
        <v>3818295</v>
      </c>
      <c r="D30" s="20" t="e">
        <f>D13+D11+#REF!+#REF!+D15+D16+D17+#REF!+D18+D19+D22+D23+D24+D25+D26+D27+D28+D29</f>
        <v>#REF!</v>
      </c>
      <c r="E30" s="20">
        <f>E13+E11+E15+E16+E17+E18+E19+E22+E23+E24+E25+E26+E27+E28+E29</f>
        <v>3502785</v>
      </c>
      <c r="G30" s="21"/>
      <c r="H30" s="21"/>
    </row>
    <row r="31" spans="1:5" ht="12.75" thickTop="1">
      <c r="A31" s="19"/>
      <c r="B31" s="19"/>
      <c r="C31" s="22"/>
      <c r="E31" s="22"/>
    </row>
    <row r="32" spans="1:5" ht="12">
      <c r="A32" s="11" t="s">
        <v>23</v>
      </c>
      <c r="B32" s="11"/>
      <c r="C32" s="22"/>
      <c r="E32" s="22"/>
    </row>
    <row r="33" spans="1:5" ht="24">
      <c r="A33" s="13" t="s">
        <v>7</v>
      </c>
      <c r="B33" s="14">
        <v>14</v>
      </c>
      <c r="C33" s="23">
        <v>0</v>
      </c>
      <c r="E33" s="23">
        <v>0</v>
      </c>
    </row>
    <row r="34" spans="1:5" ht="12">
      <c r="A34" s="84" t="s">
        <v>24</v>
      </c>
      <c r="B34" s="14">
        <v>21</v>
      </c>
      <c r="C34" s="15">
        <v>198154</v>
      </c>
      <c r="E34" s="15"/>
    </row>
    <row r="35" spans="1:5" ht="12">
      <c r="A35" s="24" t="s">
        <v>25</v>
      </c>
      <c r="B35" s="14">
        <v>22</v>
      </c>
      <c r="C35" s="15">
        <f>2796234-198153</f>
        <v>2598081</v>
      </c>
      <c r="E35" s="15">
        <v>2590298</v>
      </c>
    </row>
    <row r="36" spans="1:5" ht="12">
      <c r="A36" s="24" t="s">
        <v>26</v>
      </c>
      <c r="B36" s="14"/>
      <c r="C36" s="15"/>
      <c r="E36" s="15"/>
    </row>
    <row r="37" spans="1:5" ht="12">
      <c r="A37" s="24" t="s">
        <v>27</v>
      </c>
      <c r="B37" s="14">
        <v>23</v>
      </c>
      <c r="C37" s="15">
        <v>648</v>
      </c>
      <c r="E37" s="15"/>
    </row>
    <row r="38" spans="1:5" ht="12">
      <c r="A38" s="24" t="s">
        <v>28</v>
      </c>
      <c r="B38" s="14">
        <v>23</v>
      </c>
      <c r="C38" s="15">
        <f>364685-648</f>
        <v>364037</v>
      </c>
      <c r="E38" s="15">
        <v>299045</v>
      </c>
    </row>
    <row r="39" spans="1:5" ht="12">
      <c r="A39" s="24" t="s">
        <v>29</v>
      </c>
      <c r="B39" s="14"/>
      <c r="C39" s="15"/>
      <c r="E39" s="15"/>
    </row>
    <row r="40" spans="1:5" ht="12">
      <c r="A40" s="24" t="s">
        <v>30</v>
      </c>
      <c r="B40" s="14">
        <v>12</v>
      </c>
      <c r="C40" s="15">
        <v>2000</v>
      </c>
      <c r="E40" s="15">
        <f>540+2981</f>
        <v>3521</v>
      </c>
    </row>
    <row r="41" spans="1:5" ht="12">
      <c r="A41" s="80" t="s">
        <v>31</v>
      </c>
      <c r="B41" s="14">
        <v>24</v>
      </c>
      <c r="C41" s="15">
        <v>88482</v>
      </c>
      <c r="E41" s="15">
        <v>60213</v>
      </c>
    </row>
    <row r="42" spans="1:8" ht="12.75" customHeight="1">
      <c r="A42" s="81" t="s">
        <v>22</v>
      </c>
      <c r="B42" s="11"/>
      <c r="C42" s="25">
        <f>SUM(C33:C41)</f>
        <v>3251402</v>
      </c>
      <c r="E42" s="25">
        <f>SUM(E33:E41)</f>
        <v>2953077</v>
      </c>
      <c r="G42" s="21"/>
      <c r="H42" s="21"/>
    </row>
    <row r="43" spans="1:7" ht="12">
      <c r="A43" s="19"/>
      <c r="B43" s="19"/>
      <c r="C43" s="22"/>
      <c r="E43" s="22"/>
      <c r="G43" s="21"/>
    </row>
    <row r="44" spans="1:5" ht="12.75" customHeight="1">
      <c r="A44" s="11" t="s">
        <v>32</v>
      </c>
      <c r="B44" s="11"/>
      <c r="C44" s="22"/>
      <c r="E44" s="22"/>
    </row>
    <row r="45" spans="1:5" ht="12.75" customHeight="1">
      <c r="A45" s="19" t="s">
        <v>33</v>
      </c>
      <c r="B45" s="14">
        <v>25</v>
      </c>
      <c r="C45" s="15">
        <f>420196+50</f>
        <v>420246</v>
      </c>
      <c r="E45" s="15">
        <f>160912+259334</f>
        <v>420246</v>
      </c>
    </row>
    <row r="46" spans="1:5" ht="12.75" customHeight="1">
      <c r="A46" s="19" t="s">
        <v>35</v>
      </c>
      <c r="B46" s="19"/>
      <c r="C46" s="15"/>
      <c r="E46" s="15">
        <v>0</v>
      </c>
    </row>
    <row r="47" spans="1:5" ht="12.75" customHeight="1">
      <c r="A47" s="85" t="s">
        <v>34</v>
      </c>
      <c r="B47" s="19"/>
      <c r="C47" s="15">
        <v>0</v>
      </c>
      <c r="E47" s="15">
        <v>0</v>
      </c>
    </row>
    <row r="48" spans="1:5" ht="12">
      <c r="A48" s="19" t="s">
        <v>37</v>
      </c>
      <c r="B48" s="19"/>
      <c r="C48" s="15">
        <v>38</v>
      </c>
      <c r="E48" s="15">
        <v>59</v>
      </c>
    </row>
    <row r="49" spans="1:5" ht="12.75" customHeight="1">
      <c r="A49" s="19" t="s">
        <v>38</v>
      </c>
      <c r="B49" s="19"/>
      <c r="C49" s="15">
        <v>0</v>
      </c>
      <c r="E49" s="15">
        <v>0</v>
      </c>
    </row>
    <row r="50" spans="1:5" ht="12.75" customHeight="1">
      <c r="A50" s="19" t="s">
        <v>36</v>
      </c>
      <c r="B50" s="19"/>
      <c r="C50" s="26">
        <v>146609</v>
      </c>
      <c r="D50" s="27"/>
      <c r="E50" s="26">
        <v>129403</v>
      </c>
    </row>
    <row r="51" spans="1:8" ht="12.75" customHeight="1">
      <c r="A51" s="11" t="s">
        <v>39</v>
      </c>
      <c r="B51" s="11"/>
      <c r="C51" s="28">
        <f>SUM(C45:C50)</f>
        <v>566893</v>
      </c>
      <c r="E51" s="28">
        <f>SUM(E45:E50)</f>
        <v>549708</v>
      </c>
      <c r="G51" s="29"/>
      <c r="H51" s="29"/>
    </row>
    <row r="52" spans="1:8" ht="12.75" customHeight="1">
      <c r="A52" s="19" t="s">
        <v>40</v>
      </c>
      <c r="B52" s="11"/>
      <c r="C52" s="30"/>
      <c r="E52" s="30"/>
      <c r="G52" s="29"/>
      <c r="H52" s="29"/>
    </row>
    <row r="53" spans="1:8" ht="12.75" customHeight="1">
      <c r="A53" s="11" t="s">
        <v>41</v>
      </c>
      <c r="B53" s="11"/>
      <c r="C53" s="25">
        <f>SUM(C51:C52)</f>
        <v>566893</v>
      </c>
      <c r="E53" s="25">
        <f>SUM(E51:E52)</f>
        <v>549708</v>
      </c>
      <c r="G53" s="29"/>
      <c r="H53" s="29"/>
    </row>
    <row r="54" spans="1:8" ht="13.5" customHeight="1" thickBot="1">
      <c r="A54" s="86" t="s">
        <v>42</v>
      </c>
      <c r="B54" s="31"/>
      <c r="C54" s="20">
        <f>C42+C53</f>
        <v>3818295</v>
      </c>
      <c r="E54" s="20">
        <f>E42+E53</f>
        <v>3502785</v>
      </c>
      <c r="G54" s="21"/>
      <c r="H54" s="21"/>
    </row>
    <row r="55" spans="1:8" ht="12.75" thickTop="1">
      <c r="A55" s="19"/>
      <c r="B55" s="19"/>
      <c r="C55" s="2"/>
      <c r="G55" s="22"/>
      <c r="H55" s="22"/>
    </row>
    <row r="56" spans="1:5" ht="12">
      <c r="A56" s="32"/>
      <c r="C56" s="33"/>
      <c r="E56" s="33"/>
    </row>
    <row r="58" spans="1:5" ht="12">
      <c r="A58" s="79" t="s">
        <v>72</v>
      </c>
      <c r="E58" s="75" t="s">
        <v>43</v>
      </c>
    </row>
    <row r="62" spans="1:5" ht="12">
      <c r="A62" s="74" t="s">
        <v>44</v>
      </c>
      <c r="E62" s="75" t="s">
        <v>45</v>
      </c>
    </row>
    <row r="63" spans="1:3" ht="12">
      <c r="A63" s="76" t="s">
        <v>46</v>
      </c>
      <c r="C63" s="17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77.421875" style="35" customWidth="1"/>
    <col min="2" max="2" width="0.85546875" style="35" customWidth="1"/>
    <col min="3" max="3" width="17.7109375" style="35" bestFit="1" customWidth="1"/>
    <col min="4" max="4" width="1.8515625" style="36" customWidth="1"/>
    <col min="5" max="5" width="16.57421875" style="35" bestFit="1" customWidth="1"/>
    <col min="6" max="16384" width="9.140625" style="35" customWidth="1"/>
  </cols>
  <sheetData>
    <row r="1" spans="1:5" ht="14.25">
      <c r="A1" s="87" t="s">
        <v>74</v>
      </c>
      <c r="B1" s="87"/>
      <c r="C1" s="87"/>
      <c r="D1" s="87"/>
      <c r="E1" s="87"/>
    </row>
    <row r="2" spans="1:6" ht="15" thickBot="1">
      <c r="A2" s="88" t="s">
        <v>81</v>
      </c>
      <c r="B2" s="88"/>
      <c r="C2" s="88"/>
      <c r="D2" s="88"/>
      <c r="E2" s="88"/>
      <c r="F2" s="34"/>
    </row>
    <row r="4" spans="3:5" ht="14.25">
      <c r="C4" s="89" t="s">
        <v>75</v>
      </c>
      <c r="D4" s="89"/>
      <c r="E4" s="89" t="s">
        <v>76</v>
      </c>
    </row>
    <row r="5" spans="1:5" ht="14.25">
      <c r="A5" s="37"/>
      <c r="B5" s="37"/>
      <c r="C5" s="89" t="s">
        <v>77</v>
      </c>
      <c r="D5" s="89"/>
      <c r="E5" s="89" t="s">
        <v>78</v>
      </c>
    </row>
    <row r="6" spans="1:5" ht="15">
      <c r="A6" s="38"/>
      <c r="B6" s="39"/>
      <c r="C6" s="89" t="s">
        <v>79</v>
      </c>
      <c r="D6" s="89"/>
      <c r="E6" s="89" t="s">
        <v>79</v>
      </c>
    </row>
    <row r="7" spans="1:5" ht="14.25">
      <c r="A7" s="40"/>
      <c r="B7" s="40"/>
      <c r="C7" s="38"/>
      <c r="D7" s="38"/>
      <c r="E7" s="38"/>
    </row>
    <row r="8" spans="1:5" ht="14.25">
      <c r="A8" s="90" t="s">
        <v>47</v>
      </c>
      <c r="B8" s="41">
        <v>4</v>
      </c>
      <c r="C8" s="42">
        <v>501727</v>
      </c>
      <c r="D8" s="43"/>
      <c r="E8" s="42">
        <v>379298</v>
      </c>
    </row>
    <row r="9" spans="1:5" ht="14.25">
      <c r="A9" s="90" t="s">
        <v>48</v>
      </c>
      <c r="B9" s="41">
        <v>4</v>
      </c>
      <c r="C9" s="42">
        <v>-138898</v>
      </c>
      <c r="D9" s="43"/>
      <c r="E9" s="42">
        <v>-91701</v>
      </c>
    </row>
    <row r="10" spans="1:5" ht="15">
      <c r="A10" s="44" t="s">
        <v>49</v>
      </c>
      <c r="B10" s="44"/>
      <c r="C10" s="45">
        <f>C8+C9</f>
        <v>362829</v>
      </c>
      <c r="D10" s="46"/>
      <c r="E10" s="45">
        <f>E8+E9</f>
        <v>287597</v>
      </c>
    </row>
    <row r="11" spans="1:5" ht="14.25">
      <c r="A11" s="47"/>
      <c r="B11" s="47"/>
      <c r="C11" s="38"/>
      <c r="D11" s="38"/>
      <c r="E11" s="38"/>
    </row>
    <row r="12" spans="1:5" ht="14.25">
      <c r="A12" s="38" t="s">
        <v>82</v>
      </c>
      <c r="B12" s="41">
        <v>5</v>
      </c>
      <c r="C12" s="42">
        <v>176921</v>
      </c>
      <c r="D12" s="43"/>
      <c r="E12" s="42">
        <v>149828</v>
      </c>
    </row>
    <row r="13" spans="1:5" ht="14.25">
      <c r="A13" s="38" t="s">
        <v>82</v>
      </c>
      <c r="B13" s="41">
        <v>6</v>
      </c>
      <c r="C13" s="42">
        <v>-467</v>
      </c>
      <c r="D13" s="43"/>
      <c r="E13" s="42">
        <v>-3295</v>
      </c>
    </row>
    <row r="14" spans="1:5" ht="15">
      <c r="A14" s="77" t="s">
        <v>83</v>
      </c>
      <c r="B14" s="44"/>
      <c r="C14" s="45">
        <f>C12+C13</f>
        <v>176454</v>
      </c>
      <c r="D14" s="46"/>
      <c r="E14" s="45">
        <f>E12+E13</f>
        <v>146533</v>
      </c>
    </row>
    <row r="15" spans="1:5" ht="14.25">
      <c r="A15" s="47"/>
      <c r="B15" s="47"/>
      <c r="C15" s="38"/>
      <c r="D15" s="38"/>
      <c r="E15" s="38"/>
    </row>
    <row r="16" spans="1:5" ht="14.25">
      <c r="A16" s="48" t="s">
        <v>50</v>
      </c>
      <c r="B16" s="41">
        <v>7</v>
      </c>
      <c r="C16" s="42">
        <v>0</v>
      </c>
      <c r="D16" s="43"/>
      <c r="E16" s="42">
        <v>0</v>
      </c>
    </row>
    <row r="17" spans="1:5" ht="28.5">
      <c r="A17" s="48" t="s">
        <v>51</v>
      </c>
      <c r="B17" s="41"/>
      <c r="C17" s="42">
        <v>-1609</v>
      </c>
      <c r="D17" s="43"/>
      <c r="E17" s="42">
        <v>-2624</v>
      </c>
    </row>
    <row r="18" spans="1:5" ht="14.25">
      <c r="A18" s="47" t="s">
        <v>52</v>
      </c>
      <c r="C18" s="42">
        <v>99120</v>
      </c>
      <c r="D18" s="43"/>
      <c r="E18" s="42">
        <v>90713</v>
      </c>
    </row>
    <row r="19" spans="1:5" ht="14.25">
      <c r="A19" s="48" t="s">
        <v>53</v>
      </c>
      <c r="B19" s="41">
        <v>8</v>
      </c>
      <c r="C19" s="42">
        <v>0</v>
      </c>
      <c r="D19" s="43"/>
      <c r="E19" s="42">
        <v>0</v>
      </c>
    </row>
    <row r="20" spans="1:7" ht="14.25">
      <c r="A20" s="47" t="s">
        <v>54</v>
      </c>
      <c r="C20" s="42">
        <v>24891</v>
      </c>
      <c r="D20" s="43"/>
      <c r="E20" s="42">
        <v>21102</v>
      </c>
      <c r="F20" s="49"/>
      <c r="G20" s="49"/>
    </row>
    <row r="21" spans="1:7" ht="15">
      <c r="A21" s="44" t="s">
        <v>55</v>
      </c>
      <c r="B21" s="44"/>
      <c r="C21" s="46">
        <f>SUM(C10,C14,C16:C20)</f>
        <v>661685</v>
      </c>
      <c r="D21" s="46"/>
      <c r="E21" s="46">
        <f>SUM(E10,E14,E16:E20)</f>
        <v>543321</v>
      </c>
      <c r="F21" s="49"/>
      <c r="G21" s="49"/>
    </row>
    <row r="22" spans="1:5" ht="14.25">
      <c r="A22" s="47"/>
      <c r="B22" s="47"/>
      <c r="C22" s="38"/>
      <c r="D22" s="38"/>
      <c r="E22" s="38"/>
    </row>
    <row r="23" spans="1:5" ht="13.5" customHeight="1">
      <c r="A23" s="50" t="s">
        <v>56</v>
      </c>
      <c r="B23" s="41">
        <v>9</v>
      </c>
      <c r="C23" s="42">
        <v>-32718</v>
      </c>
      <c r="D23" s="43"/>
      <c r="E23" s="42">
        <v>-27655</v>
      </c>
    </row>
    <row r="24" spans="1:5" ht="12" customHeight="1">
      <c r="A24" s="50" t="s">
        <v>84</v>
      </c>
      <c r="B24" s="41">
        <v>10</v>
      </c>
      <c r="C24" s="42">
        <v>-266246</v>
      </c>
      <c r="D24" s="43"/>
      <c r="E24" s="42">
        <v>-222211</v>
      </c>
    </row>
    <row r="25" spans="1:5" ht="14.25">
      <c r="A25" s="51" t="s">
        <v>57</v>
      </c>
      <c r="B25" s="41">
        <v>11</v>
      </c>
      <c r="C25" s="42">
        <v>-211565</v>
      </c>
      <c r="D25" s="43"/>
      <c r="E25" s="42">
        <v>-165988</v>
      </c>
    </row>
    <row r="26" spans="1:5" ht="15">
      <c r="A26" s="52" t="s">
        <v>58</v>
      </c>
      <c r="B26" s="52"/>
      <c r="C26" s="46">
        <f>SUM(C21:C25)</f>
        <v>151156</v>
      </c>
      <c r="D26" s="46"/>
      <c r="E26" s="46">
        <f>SUM(E21:E25)</f>
        <v>127467</v>
      </c>
    </row>
    <row r="27" spans="1:5" ht="14.25">
      <c r="A27" s="40"/>
      <c r="B27" s="40"/>
      <c r="C27" s="38"/>
      <c r="D27" s="38"/>
      <c r="E27" s="38"/>
    </row>
    <row r="28" spans="1:5" ht="14.25">
      <c r="A28" s="40" t="s">
        <v>59</v>
      </c>
      <c r="B28" s="41">
        <v>12</v>
      </c>
      <c r="C28" s="42">
        <v>-15619</v>
      </c>
      <c r="D28" s="43"/>
      <c r="E28" s="42">
        <v>-8033</v>
      </c>
    </row>
    <row r="29" spans="1:6" ht="15.75" thickBot="1">
      <c r="A29" s="52" t="s">
        <v>60</v>
      </c>
      <c r="B29" s="52"/>
      <c r="C29" s="53">
        <f>SUM(C26:C28)</f>
        <v>135537</v>
      </c>
      <c r="D29" s="46"/>
      <c r="E29" s="53">
        <f>SUM(E26:E28)</f>
        <v>119434</v>
      </c>
      <c r="F29" s="54"/>
    </row>
    <row r="30" spans="1:5" ht="15" thickTop="1">
      <c r="A30" s="55"/>
      <c r="B30" s="56"/>
      <c r="C30" s="57"/>
      <c r="D30" s="58"/>
      <c r="E30" s="57"/>
    </row>
    <row r="31" ht="15">
      <c r="A31" s="59" t="s">
        <v>61</v>
      </c>
    </row>
    <row r="32" ht="14.25">
      <c r="A32" s="35" t="s">
        <v>62</v>
      </c>
    </row>
    <row r="33" spans="1:5" ht="14.25">
      <c r="A33" s="60" t="s">
        <v>63</v>
      </c>
      <c r="C33" s="42">
        <v>0</v>
      </c>
      <c r="D33" s="43"/>
      <c r="E33" s="42">
        <v>0</v>
      </c>
    </row>
    <row r="34" spans="1:5" ht="14.25">
      <c r="A34" s="61" t="s">
        <v>64</v>
      </c>
      <c r="C34" s="42">
        <v>0</v>
      </c>
      <c r="D34" s="43"/>
      <c r="E34" s="42">
        <v>0</v>
      </c>
    </row>
    <row r="35" spans="1:5" ht="14.25">
      <c r="A35" s="62" t="s">
        <v>65</v>
      </c>
      <c r="C35" s="42"/>
      <c r="D35" s="43"/>
      <c r="E35" s="42"/>
    </row>
    <row r="36" spans="1:5" ht="15">
      <c r="A36" s="59" t="s">
        <v>66</v>
      </c>
      <c r="C36" s="63">
        <f>SUM(C33:C35)</f>
        <v>0</v>
      </c>
      <c r="D36" s="64"/>
      <c r="E36" s="63">
        <f>SUM(E33:E35)</f>
        <v>0</v>
      </c>
    </row>
    <row r="37" spans="1:7" ht="15.75" thickBot="1">
      <c r="A37" s="59" t="s">
        <v>67</v>
      </c>
      <c r="C37" s="65">
        <f>C36+C29</f>
        <v>135537</v>
      </c>
      <c r="D37" s="66"/>
      <c r="E37" s="65">
        <f>E36+E29</f>
        <v>119434</v>
      </c>
      <c r="G37" s="54"/>
    </row>
    <row r="38" spans="3:5" ht="15" thickTop="1">
      <c r="C38" s="54"/>
      <c r="D38" s="67"/>
      <c r="E38" s="54"/>
    </row>
    <row r="40" ht="15">
      <c r="A40" s="59" t="s">
        <v>68</v>
      </c>
    </row>
    <row r="41" spans="1:5" ht="14.25">
      <c r="A41" s="60" t="s">
        <v>69</v>
      </c>
      <c r="C41" s="54">
        <v>0</v>
      </c>
      <c r="D41" s="67"/>
      <c r="E41" s="54">
        <v>0</v>
      </c>
    </row>
    <row r="42" spans="1:5" ht="14.25">
      <c r="A42" s="60" t="s">
        <v>70</v>
      </c>
      <c r="C42" s="54">
        <v>0</v>
      </c>
      <c r="D42" s="67"/>
      <c r="E42" s="54">
        <v>0</v>
      </c>
    </row>
    <row r="43" spans="1:5" ht="15">
      <c r="A43" s="59" t="s">
        <v>60</v>
      </c>
      <c r="C43" s="68">
        <f>C29</f>
        <v>135537</v>
      </c>
      <c r="D43" s="66"/>
      <c r="E43" s="68">
        <f>E29</f>
        <v>119434</v>
      </c>
    </row>
    <row r="44" spans="1:5" ht="15">
      <c r="A44" s="59" t="s">
        <v>71</v>
      </c>
      <c r="C44" s="54">
        <f>C29-C43</f>
        <v>0</v>
      </c>
      <c r="D44" s="67"/>
      <c r="E44" s="54">
        <f>E29-E43</f>
        <v>0</v>
      </c>
    </row>
    <row r="45" spans="1:5" ht="14.25">
      <c r="A45" s="60" t="s">
        <v>69</v>
      </c>
      <c r="C45" s="54">
        <v>0</v>
      </c>
      <c r="D45" s="67"/>
      <c r="E45" s="54">
        <v>0</v>
      </c>
    </row>
    <row r="46" spans="1:5" ht="14.25">
      <c r="A46" s="60" t="s">
        <v>70</v>
      </c>
      <c r="C46" s="54">
        <v>0</v>
      </c>
      <c r="D46" s="67"/>
      <c r="E46" s="54">
        <v>0</v>
      </c>
    </row>
    <row r="47" spans="1:5" ht="15">
      <c r="A47" s="59" t="s">
        <v>67</v>
      </c>
      <c r="C47" s="68">
        <f>C37</f>
        <v>135537</v>
      </c>
      <c r="D47" s="66"/>
      <c r="E47" s="68">
        <f>E37</f>
        <v>119434</v>
      </c>
    </row>
    <row r="48" spans="1:5" ht="15">
      <c r="A48" s="59"/>
      <c r="C48" s="73"/>
      <c r="D48" s="66"/>
      <c r="E48" s="66"/>
    </row>
    <row r="49" spans="1:5" ht="14.25">
      <c r="A49" s="55"/>
      <c r="C49" s="69"/>
      <c r="D49" s="70"/>
      <c r="E49" s="69"/>
    </row>
    <row r="51" spans="1:5" ht="14.25">
      <c r="A51" s="78" t="s">
        <v>72</v>
      </c>
      <c r="E51" s="75" t="s">
        <v>43</v>
      </c>
    </row>
    <row r="55" spans="1:5" ht="14.25">
      <c r="A55" t="s">
        <v>73</v>
      </c>
      <c r="B55"/>
      <c r="C55"/>
      <c r="E55" t="s">
        <v>45</v>
      </c>
    </row>
    <row r="57" ht="14.25">
      <c r="A57" s="76" t="s">
        <v>46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Нуриддинов Азамат Нуриддинович</cp:lastModifiedBy>
  <cp:lastPrinted>2012-01-26T03:07:23Z</cp:lastPrinted>
  <dcterms:created xsi:type="dcterms:W3CDTF">1996-10-08T23:32:33Z</dcterms:created>
  <dcterms:modified xsi:type="dcterms:W3CDTF">2014-08-19T11:06:51Z</dcterms:modified>
  <cp:category/>
  <cp:version/>
  <cp:contentType/>
  <cp:contentStatus/>
</cp:coreProperties>
</file>