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Айжамал\Финансовые и квартальные отчеты после проверки МИРГУЛЬ\2018\Квартал\1-квартал\"/>
    </mc:Choice>
  </mc:AlternateContent>
  <bookViews>
    <workbookView xWindow="0" yWindow="0" windowWidth="24000" windowHeight="9735" tabRatio="449" activeTab="6"/>
  </bookViews>
  <sheets>
    <sheet name="BS" sheetId="3" r:id="rId1"/>
    <sheet name="PL" sheetId="6" r:id="rId2"/>
    <sheet name="CF" sheetId="12" r:id="rId3"/>
    <sheet name="CE" sheetId="13" r:id="rId4"/>
    <sheet name="Notes" sheetId="14" r:id="rId5"/>
    <sheet name="Annex 2" sheetId="15" r:id="rId6"/>
    <sheet name="Economic standarts" sheetId="17" r:id="rId7"/>
  </sheets>
  <definedNames>
    <definedName name="_xlnm.Print_Area" localSheetId="0">BS!$A$3:$D$45</definedName>
    <definedName name="_xlnm.Print_Area" localSheetId="1">PL!$A$3:$C$32</definedName>
  </definedNames>
  <calcPr calcId="152511"/>
</workbook>
</file>

<file path=xl/calcChain.xml><?xml version="1.0" encoding="utf-8"?>
<calcChain xmlns="http://schemas.openxmlformats.org/spreadsheetml/2006/main">
  <c r="D19" i="13" l="1"/>
  <c r="D18" i="13"/>
  <c r="D17" i="13"/>
  <c r="D16" i="13"/>
  <c r="D15" i="13"/>
  <c r="D14" i="13"/>
  <c r="C14" i="13"/>
  <c r="B14" i="13"/>
  <c r="D13" i="13"/>
  <c r="D12" i="13"/>
  <c r="D11" i="13"/>
  <c r="D10" i="13"/>
  <c r="D9" i="13"/>
  <c r="C42" i="12"/>
  <c r="B42" i="12"/>
  <c r="C20" i="6"/>
  <c r="B20" i="6"/>
  <c r="C16" i="12" l="1"/>
  <c r="C27" i="12" s="1"/>
  <c r="B16" i="12"/>
  <c r="B27" i="12" s="1"/>
  <c r="C20" i="13" l="1"/>
  <c r="B20" i="13"/>
  <c r="C40" i="12"/>
  <c r="B40" i="12"/>
  <c r="C35" i="12"/>
  <c r="B35" i="12"/>
  <c r="C29" i="12"/>
  <c r="B29" i="12"/>
  <c r="B44" i="12" l="1"/>
  <c r="C44" i="12"/>
  <c r="D20" i="13"/>
  <c r="C40" i="3" l="1"/>
  <c r="D40" i="3"/>
  <c r="B40" i="3"/>
  <c r="C18" i="6" l="1"/>
  <c r="B18" i="6"/>
  <c r="C10" i="6"/>
  <c r="C12" i="6" s="1"/>
  <c r="B10" i="6"/>
  <c r="B12" i="6" s="1"/>
  <c r="D35" i="3"/>
  <c r="C35" i="3"/>
  <c r="B35" i="3"/>
  <c r="D19" i="3"/>
  <c r="C19" i="3"/>
  <c r="B19" i="3"/>
  <c r="D16" i="3"/>
  <c r="C16" i="3"/>
  <c r="B16" i="3"/>
  <c r="D11" i="3"/>
  <c r="C11" i="3"/>
  <c r="B11" i="3"/>
  <c r="C22" i="6" l="1"/>
  <c r="C26" i="6" s="1"/>
  <c r="C29" i="6" s="1"/>
  <c r="C31" i="6" s="1"/>
  <c r="C32" i="6" s="1"/>
  <c r="C42" i="3"/>
  <c r="B42" i="3"/>
  <c r="D42" i="3"/>
  <c r="D20" i="3"/>
  <c r="B20" i="3"/>
  <c r="C20" i="3"/>
  <c r="B25" i="3" l="1"/>
  <c r="D25" i="3"/>
  <c r="B22" i="6"/>
  <c r="C25" i="3"/>
  <c r="B26" i="6" l="1"/>
  <c r="B29" i="6" l="1"/>
  <c r="B31" i="6" l="1"/>
  <c r="B32" i="6" s="1"/>
</calcChain>
</file>

<file path=xl/sharedStrings.xml><?xml version="1.0" encoding="utf-8"?>
<sst xmlns="http://schemas.openxmlformats.org/spreadsheetml/2006/main" count="251" uniqueCount="183">
  <si>
    <t>The correspondent account in NBKR</t>
  </si>
  <si>
    <t>Investments held to maturity</t>
  </si>
  <si>
    <t>- pledged under REPO-AGREEMENT</t>
  </si>
  <si>
    <t>Deferred tax liabilities</t>
  </si>
  <si>
    <t>Share capital</t>
  </si>
  <si>
    <t>Retained earnings</t>
  </si>
  <si>
    <t>Net interest income</t>
  </si>
  <si>
    <t xml:space="preserve">Other  income </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</si>
  <si>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</si>
  <si>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</si>
  <si>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</si>
  <si>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</si>
  <si>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</si>
  <si>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</si>
  <si>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</si>
  <si>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</si>
  <si>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</si>
  <si>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</si>
  <si>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</si>
  <si>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Due to other financial institutions</t>
  </si>
  <si>
    <t>TOTAL ASSETS</t>
  </si>
  <si>
    <t>TOTAL LIABILITIES</t>
  </si>
  <si>
    <t>EQUITY</t>
  </si>
  <si>
    <t>TOTAL EQUITY</t>
  </si>
  <si>
    <t>TOTAL LIABILITIES AND EQUITY</t>
  </si>
  <si>
    <t>Other assets</t>
  </si>
  <si>
    <t>Proporty, equipment and intangible assets</t>
  </si>
  <si>
    <t>Financial assets at fair value through profit or loss</t>
  </si>
  <si>
    <t xml:space="preserve">Total assets of the monetary market </t>
  </si>
  <si>
    <t>Loans to customers</t>
  </si>
  <si>
    <t>Less provision for impairment losses</t>
  </si>
  <si>
    <t>Due from other financial institutions</t>
  </si>
  <si>
    <t>Loans to other financial institutions</t>
  </si>
  <si>
    <t>"Nostro" Accounts in commercial banks</t>
  </si>
  <si>
    <t>Cash and cash equivalents</t>
  </si>
  <si>
    <t>Total dues from other financial institutions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</si>
  <si>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</si>
  <si>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</si>
  <si>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</si>
  <si>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</si>
  <si>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</si>
  <si>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</si>
  <si>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</si>
  <si>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</si>
  <si>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</si>
  <si>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</si>
  <si>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</si>
  <si>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</si>
  <si>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</si>
  <si>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</si>
  <si>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</si>
  <si>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</si>
  <si>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</si>
  <si>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</si>
  <si>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</si>
  <si>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</si>
  <si>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</si>
  <si>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</si>
  <si>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</si>
  <si>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</si>
  <si>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</si>
  <si>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</si>
  <si>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Proceeds from redemption of investments held to 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</si>
  <si>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</si>
  <si>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</si>
  <si>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</si>
  <si>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</si>
  <si>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</si>
  <si>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</si>
  <si>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</si>
  <si>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</si>
  <si>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</si>
  <si>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(Increase) decrease in operating assets:</t>
  </si>
  <si>
    <t>Net cash (outflow)/inflow from operating activities</t>
  </si>
  <si>
    <t>Net cash inflow/(outflow) from financing activities</t>
  </si>
  <si>
    <t>Effect of changes in foreign exchange rate fluctions on cash and cash equivalents</t>
  </si>
  <si>
    <t>Chairman of the Board</t>
  </si>
  <si>
    <t>Open Joint Stock Company "Commercial Bank KYRGYZSTAN"</t>
  </si>
  <si>
    <t>Statement of financial position</t>
  </si>
  <si>
    <t>Total loans to customers</t>
  </si>
  <si>
    <t>Total loans</t>
  </si>
  <si>
    <t>________________________________</t>
  </si>
  <si>
    <t>Mr. N. ILEBAEV</t>
  </si>
  <si>
    <t>Ms. E. DJENBAEVA</t>
  </si>
  <si>
    <t xml:space="preserve">Chief Accountant </t>
  </si>
  <si>
    <t>Statement of Cash Flows</t>
  </si>
  <si>
    <t>Changes in operating assets and liabilities:</t>
  </si>
  <si>
    <t>Increase (decrease) in operating liabilities:</t>
  </si>
  <si>
    <t xml:space="preserve">Net cash (outflow)/inflow from operating activities before income tax </t>
  </si>
  <si>
    <t>Proceeds on sale of property and equipment</t>
  </si>
  <si>
    <t>CASH FLOWS FROM FINANCING ACTIVITIES:</t>
  </si>
  <si>
    <t>Proceeds from other borrowed funds</t>
  </si>
  <si>
    <t xml:space="preserve">Statement of Changes in Equity </t>
  </si>
  <si>
    <t>Total comprehensive income fof the period</t>
  </si>
  <si>
    <t>Reinvestment of retained earnings to share capital and additional paid-in capital</t>
  </si>
  <si>
    <t>As at 31 December 2016</t>
  </si>
  <si>
    <t>As at 31 December 2017</t>
  </si>
  <si>
    <t>December 2017</t>
  </si>
  <si>
    <t>Full name of the bank: Open Joint Stock Company “Commercial Bank Kyrgyzstan”</t>
  </si>
  <si>
    <t>Abbreviated name: OJSC “Commercial bank Kyrgyzstan”</t>
  </si>
  <si>
    <t>Bank registration number: 3903-3301-OJSC</t>
  </si>
  <si>
    <t>Postal address: 720033, Kyrgyz Republic, Bishkek, Togolok Moldo Street 54A</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</si>
  <si>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</si>
  <si>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</si>
  <si>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3. Information about material facts affecting the Bank's financial and business activity in the reporting quarter – not available;</t>
  </si>
  <si>
    <t>6. There were no any changes in the list of legal entities in which the Bank owns 20% or more of the authorized capital;</t>
  </si>
  <si>
    <t>7. There were no any changes in the list of owners of 5 or more percent of stakes (shares), as well as in participation interest of holders of 5 or more percent of the stakes (shares);</t>
  </si>
  <si>
    <t>8. No bank owning more than 5 percent of its voting shares (stakes) appeared in the registry;</t>
  </si>
  <si>
    <t xml:space="preserve">9. There were no one-time transactions of the Bank the amount of which or value of the property under which represent 10 or more per cent of the Bank's assets at the date of the transaction; </t>
  </si>
  <si>
    <t xml:space="preserve">10. There were no facts resulting in one-time increase or decrease the value of the Bank's assets by more than 10 per cent; </t>
  </si>
  <si>
    <t>11. There were no facts resulting in the increase of the net profit or net losses of the Bank by more than 10 per cent;</t>
  </si>
  <si>
    <t>12. There was no reorganization of the Bank, its subsidiary and dependent companies;</t>
  </si>
  <si>
    <t>13. There were no accrued and (or) payable (paid) incomes on securities;</t>
  </si>
  <si>
    <t>14. There were no decisions of the general meetings of shareholders for the reporting quarter;</t>
  </si>
  <si>
    <t>15. There was no redemption of securities of the Bank;</t>
  </si>
  <si>
    <t>16. There were no other events (facts) stipulated by the normative legal acts of the authorized state body for the securities market regulation;</t>
  </si>
  <si>
    <t>17. The list of persons with significant (direct or indirect) influence on the decisions taken by the governing bodies of the Bank is provided in annex 2 to the financial statements;</t>
  </si>
  <si>
    <t>18. The Bank does not have the list of persons with significant (direct or indirect) influence on the decision taken by the governing bodies of the bank group's head company;</t>
  </si>
  <si>
    <t>19. The Bank does not have information on the subsidiary companies, their shareholders and persons with significant (direct or indirect) influence on the decisions taken by the governing bodies of subsidiary companies of the bank group;</t>
  </si>
  <si>
    <t>20. The Bank does not have information about dependent companies, their shareholders and persons with significant (direct or indirect) influence on the decisions taken by the governing bodies of dependent companies of the bank group;</t>
  </si>
  <si>
    <t>21. Information about the structure of the bank group is not available.</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</si>
  <si>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</si>
  <si>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</si>
  <si>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</si>
  <si>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</si>
  <si>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</si>
  <si>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</si>
  <si>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</si>
  <si>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</si>
  <si>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</si>
  <si>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</si>
  <si>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</si>
  <si>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</si>
  <si>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</si>
  <si>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</si>
  <si>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</si>
  <si>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</si>
  <si>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</si>
  <si>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</si>
  <si>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</si>
  <si>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</si>
  <si>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</si>
  <si>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</si>
  <si>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</si>
  <si>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</si>
  <si>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Aya Babanova  citizen of Kyrgyzstan</t>
  </si>
  <si>
    <t>As at 31 March 2018</t>
  </si>
  <si>
    <t>March 2018</t>
  </si>
  <si>
    <t>March 2017</t>
  </si>
  <si>
    <t>For the period ended 31 March 2018</t>
  </si>
  <si>
    <t>31 March 2018</t>
  </si>
  <si>
    <t>31 March 2017</t>
  </si>
  <si>
    <t>As at 31 March 2017</t>
  </si>
  <si>
    <t>Material facts affecting financial and business activity and subject to mandatory disclosure as of  1 April, 2018.</t>
  </si>
  <si>
    <t>5. Changes in the amount of participation of persons included in the elected management bodies of the bank, in the capital of the bank, as well as its subsidiaries and affiliates, are not;</t>
  </si>
  <si>
    <t xml:space="preserve">4. Changes in the list of persons included in the management of the bank in the I quarter of 2018 were changes in the composition of the members of the Board of Directors - on the basis of the Board of Directors Decision No. 7/8 of March 13, 2013, from March 30, 2013, the member was dismissed from office Board of Directors of OJSC Commercial Bank KYRGYZSTAN Mambetkadirov Nurgazy.
       On the basis of Minutes No. 1 of 30.03.2018 of the annual general meeting of shareholders of the Bank, was elected to the vacant position of a member of the Board of Directors Bank  Zair Chokoev
       There were no changes in the composition of the Management Board of the Bank.
       On the basis of the letter №122-07 / 1617 of 19.03.2018, the candidate for the position of member of the Board of Directors of OJSC Commercial Bank KYRGYZSTAN Lailieva Maya Dzhumakanovna was agreed.
       On March 30, 2018 the annual general meeting of the Bank's shareholders was held according to the results of 2017, the form of the meeting was internal, the meeting quorum was 98.4595%, following the results of voting of the annual general meeting of shareholders the following decisions were made:
• Approve a counting commission consisting of 3 (three) people.
• Approve the report of the Board of Directors of OJSC Commercial Bank KYRGYZSTAN for 2017years.
• Approve the report on the implementation of the financial plan and annual performance results of OJSC Commercial Bank KYRGYZSTAN for the year 2017 (annual balance sheet, profit and loss account, etc.).
• Approve the conclusions of the external auditor based on the results of the audit of the activities of OJSC Commercial Bank KYRGYZSTAN for 2017.
• Approve the financial plan of OJSC Commercial Bank KYRGYZSTAN for 2018.
• Reduce the number of shares in OJSC Commercial Bank KYRGYZSTAN by way of cancellation due to the placement of a smaller number of shares than was decided by the annual general meeting of shareholders of Commercial Bank KYRGYZSTAN dated March 31, 2017.
• Terminate the authority of Mambetkadyrova Nurgazy, member of the Board of Directors of OJSC Commercial Bank KYRGYZSTAN.
• Elect Chaikoyev Zaira Lenarovich for the vacant position of the member of the Board of Directors of OJSC Commercial Bank KYRGYZSTAN.
• Approve the size, order and form of payment of dividends for 2017.
• Remove the issue "Increase in the number of shares to be circulated. Approval of the procedure for the issue and placement of shares. "
• To approve the new version of the Charter of OJSC "Commercial Bank KYRGYZSTAN" and conduct a state re-registration in the justice bodies of the Kyrgyz Republic.
</t>
  </si>
  <si>
    <t>INFORMATION</t>
  </si>
  <si>
    <t xml:space="preserve">on compliance with economic standards </t>
  </si>
  <si>
    <t>OJSC "Commercial Bank KYRGYZSTAN"</t>
  </si>
  <si>
    <t>Name of economic standards and the maintenance of additional stock of bank capital (indicator "capital buffer")</t>
  </si>
  <si>
    <t>Limit</t>
  </si>
  <si>
    <t>Actual</t>
  </si>
  <si>
    <t>Maximum single exposure risk  (К1.1)</t>
  </si>
  <si>
    <t>not more than 20%</t>
  </si>
  <si>
    <t>Maximum single exposure to one related party or group of related parties risk  (К1.2)</t>
  </si>
  <si>
    <t>not more than 15%</t>
  </si>
  <si>
    <t>Maximum interbank placements risk  (К1.3)</t>
  </si>
  <si>
    <t>not more than 30%</t>
  </si>
  <si>
    <t>Maximum interbank placements to one related bank or group of related banks (К1.4)</t>
  </si>
  <si>
    <t>Capital Adequacy ratio  (К2.1)</t>
  </si>
  <si>
    <t>not less than 12%</t>
  </si>
  <si>
    <t>Capital Tier 1Adequacy ratio  (К2.2)</t>
  </si>
  <si>
    <t>not less than 6%</t>
  </si>
  <si>
    <t>Leverage ratio (К2.3)</t>
  </si>
  <si>
    <t>not less than 8%</t>
  </si>
  <si>
    <t>Liquidity ratio(К3.1)</t>
  </si>
  <si>
    <t>not less than 45%</t>
  </si>
  <si>
    <t>Total number of days with violation of open long FX position (К4.2)</t>
  </si>
  <si>
    <t>Total number of days with violation of open short FX position (К4.3)</t>
  </si>
  <si>
    <t>Capital buffer</t>
  </si>
  <si>
    <t>not less than 18%</t>
  </si>
  <si>
    <t xml:space="preserve">as of April 1, 2018. </t>
  </si>
  <si>
    <t>for the first quarter of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</si>
</sst>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_(* #,##0_);_(* \(#,##0\);_(* &quot;-&quot;_);_(@_)"/>
    <numFmt numFmtId="165" formatCode="_(* #,##0.00_);_(* \(#,##0.00\);_(* &quot;-&quot;??_);_(@_)"/>
    <numFmt numFmtId="166" formatCode="_(* #,##0_);_(* \(#,##0\);_(* &quot;-&quot;??_);_(@_)"/>
    <numFmt numFmtId="167" formatCode="_ * #,##0.00_ ;_ * \-#,##0.00_ ;_ * &quot;-&quot;??_ ;_ @_ "/>
    <numFmt numFmtId="168" formatCode="#,##0.000000"/>
    <numFmt numFmtId="169" formatCode="mmmm\ yyyy"/>
    <numFmt numFmtId="170" formatCode="0.0%"/>
  </numFmts>
  <fonts count="23"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b/>
      <sz val="10"/>
      <name val="Arial Narrow"/>
      <family val="2"/>
      <charset val="204"/>
    </font>
    <font>
      <sz val="10"/>
      <color theme="1"/>
      <name val="Arial Narrow"/>
      <family val="2"/>
      <charset val="204"/>
    </font>
    <font>
      <b/>
      <sz val="10"/>
      <color theme="1"/>
      <name val="Arial Narrow"/>
      <family val="2"/>
      <charset val="204"/>
    </font>
    <font>
      <i/>
      <sz val="10"/>
      <color indexed="10"/>
      <name val="Arial Narrow"/>
      <family val="2"/>
      <charset val="204"/>
    </font>
    <font>
      <sz val="10"/>
      <color indexed="10"/>
      <name val="Arial Narrow"/>
      <family val="2"/>
      <charset val="204"/>
    </font>
    <font>
      <sz val="12"/>
      <name val="Times New Roman"/>
      <family val="1"/>
      <charset val="204"/>
    </font>
    <font>
      <i/>
      <sz val="12"/>
      <name val="Times New Roman"/>
      <family val="1"/>
      <charset val="204"/>
    </font>
    <font>
      <sz val="12"/>
      <name val="Arial Narrow"/>
      <family val="2"/>
      <charset val="204"/>
    </font>
    <font>
      <sz val="11"/>
      <name val="Arial Narrow"/>
      <family val="2"/>
      <charset val="204"/>
    </font>
    <font>
      <b/>
      <sz val="12"/>
      <name val="Arial"/>
      <family val="2"/>
      <charset val="204"/>
    </font>
    <font>
      <sz val="12"/>
      <name val="Arial"/>
      <family val="2"/>
      <charset val="204"/>
    </font>
    <font>
      <b/>
      <sz val="11"/>
      <name val="Arial"/>
      <family val="2"/>
      <charset val="204"/>
    </font>
    <font>
      <sz val="11"/>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15">
    <xf numFmtId="0" fontId="0" fillId="0" borderId="0"/>
    <xf numFmtId="167" fontId="2" fillId="0" borderId="0" applyFont="0" applyFill="0" applyBorder="0" applyAlignment="0" applyProtection="0"/>
    <xf numFmtId="43"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cellStyleXfs>
  <cellXfs count="170">
    <xf numFmtId="0" fontId="0" fillId="0" borderId="0" xfId="0"/>
    <xf numFmtId="0" fontId="9" fillId="0" borderId="0" xfId="0" applyFont="1" applyFill="1"/>
    <xf numFmtId="49" fontId="10" fillId="0" borderId="0" xfId="7" applyNumberFormat="1" applyFont="1" applyFill="1" applyBorder="1" applyAlignment="1">
      <alignment horizontal="center" vertical="center"/>
    </xf>
    <xf numFmtId="0" fontId="8" fillId="0" borderId="0" xfId="7" applyFont="1" applyFill="1" applyBorder="1" applyAlignment="1">
      <alignment horizontal="left" wrapText="1"/>
    </xf>
    <xf numFmtId="0" fontId="7" fillId="0" borderId="0" xfId="0" applyFont="1" applyFill="1"/>
    <xf numFmtId="166" fontId="9" fillId="0" borderId="0" xfId="0" applyNumberFormat="1" applyFont="1" applyFill="1"/>
    <xf numFmtId="0" fontId="8" fillId="0" borderId="0" xfId="6" applyFont="1" applyBorder="1" applyAlignment="1"/>
    <xf numFmtId="0" fontId="8" fillId="0" borderId="0" xfId="7" applyFont="1" applyBorder="1" applyAlignment="1">
      <alignment horizontal="left"/>
    </xf>
    <xf numFmtId="0" fontId="8" fillId="0" borderId="0" xfId="7" applyFont="1" applyFill="1" applyBorder="1" applyAlignment="1">
      <alignment horizontal="left"/>
    </xf>
    <xf numFmtId="0" fontId="10" fillId="0" borderId="0" xfId="7" applyFont="1" applyFill="1" applyBorder="1" applyAlignment="1">
      <alignment horizontal="left"/>
    </xf>
    <xf numFmtId="166" fontId="14" fillId="0" borderId="0" xfId="2" applyNumberFormat="1" applyFont="1" applyFill="1" applyBorder="1" applyAlignment="1">
      <alignment horizontal="left"/>
    </xf>
    <xf numFmtId="0" fontId="9" fillId="0" borderId="0" xfId="0" applyFont="1" applyFill="1" applyAlignment="1">
      <alignment wrapText="1"/>
    </xf>
    <xf numFmtId="0" fontId="7" fillId="0" borderId="0" xfId="0" applyFont="1" applyFill="1" applyAlignment="1"/>
    <xf numFmtId="0" fontId="8" fillId="0" borderId="0" xfId="7" applyFont="1" applyFill="1" applyBorder="1" applyAlignment="1"/>
    <xf numFmtId="0" fontId="10" fillId="0" borderId="0" xfId="7" applyFont="1" applyBorder="1" applyAlignment="1">
      <alignment horizontal="left"/>
    </xf>
    <xf numFmtId="0" fontId="8" fillId="0" borderId="0" xfId="0" applyFont="1" applyBorder="1" applyAlignment="1">
      <alignment horizontal="left" vertical="top"/>
    </xf>
    <xf numFmtId="0" fontId="10" fillId="0" borderId="0" xfId="7" applyFont="1" applyFill="1" applyBorder="1" applyAlignment="1">
      <alignment horizontal="left" vertical="center"/>
    </xf>
    <xf numFmtId="0" fontId="8" fillId="0" borderId="0" xfId="7" quotePrefix="1" applyFont="1" applyFill="1" applyBorder="1" applyAlignment="1">
      <alignment horizontal="left"/>
    </xf>
    <xf numFmtId="0" fontId="10" fillId="0" borderId="0" xfId="0" applyFont="1" applyBorder="1" applyAlignment="1">
      <alignment horizontal="left" vertical="top"/>
    </xf>
    <xf numFmtId="0" fontId="10" fillId="0" borderId="0" xfId="6" applyFont="1" applyBorder="1" applyAlignment="1"/>
    <xf numFmtId="0" fontId="13" fillId="0" borderId="0" xfId="0" applyFont="1" applyFill="1" applyAlignment="1"/>
    <xf numFmtId="0" fontId="9" fillId="0" borderId="0" xfId="0" applyFont="1" applyFill="1" applyAlignment="1"/>
    <xf numFmtId="0" fontId="8" fillId="0" borderId="0" xfId="9" applyFont="1" applyFill="1" applyAlignment="1">
      <alignment horizontal="center"/>
    </xf>
    <xf numFmtId="0" fontId="9" fillId="0" borderId="0" xfId="9" applyFont="1" applyFill="1"/>
    <xf numFmtId="0" fontId="7" fillId="0" borderId="0" xfId="9" applyFont="1" applyFill="1" applyBorder="1" applyAlignment="1">
      <alignment horizontal="center" wrapText="1"/>
    </xf>
    <xf numFmtId="0" fontId="8" fillId="0" borderId="0" xfId="8" applyFont="1" applyFill="1" applyBorder="1" applyAlignment="1"/>
    <xf numFmtId="166" fontId="9" fillId="0" borderId="0" xfId="9" applyNumberFormat="1" applyFont="1" applyFill="1"/>
    <xf numFmtId="0" fontId="8" fillId="0" borderId="0" xfId="7" applyFont="1" applyBorder="1" applyAlignment="1"/>
    <xf numFmtId="0" fontId="7" fillId="0" borderId="0" xfId="9" applyFont="1" applyFill="1" applyBorder="1" applyAlignment="1">
      <alignment horizontal="center"/>
    </xf>
    <xf numFmtId="0" fontId="8" fillId="0" borderId="0" xfId="0" applyFont="1" applyBorder="1" applyAlignment="1"/>
    <xf numFmtId="0" fontId="10" fillId="0" borderId="0" xfId="6" applyFont="1" applyFill="1" applyBorder="1" applyAlignment="1"/>
    <xf numFmtId="0" fontId="10" fillId="0" borderId="0" xfId="6" applyFont="1" applyAlignment="1"/>
    <xf numFmtId="0" fontId="10" fillId="0" borderId="0" xfId="9" applyFont="1" applyFill="1" applyAlignment="1"/>
    <xf numFmtId="0" fontId="8" fillId="0" borderId="0" xfId="9" applyFont="1" applyFill="1" applyAlignment="1"/>
    <xf numFmtId="0" fontId="10" fillId="0" borderId="0" xfId="6" applyFont="1" applyFill="1" applyAlignment="1"/>
    <xf numFmtId="0" fontId="7" fillId="0" borderId="0" xfId="9" applyFont="1" applyFill="1" applyAlignment="1"/>
    <xf numFmtId="0" fontId="7" fillId="0" borderId="0" xfId="0" applyFont="1" applyAlignment="1"/>
    <xf numFmtId="0" fontId="9" fillId="0" borderId="0" xfId="9" applyFont="1" applyFill="1" applyAlignment="1"/>
    <xf numFmtId="0" fontId="10" fillId="0" borderId="0" xfId="0" applyFont="1" applyBorder="1" applyAlignment="1"/>
    <xf numFmtId="0" fontId="10" fillId="0" borderId="0" xfId="0" applyFont="1" applyAlignment="1">
      <alignment horizontal="left" vertical="center"/>
    </xf>
    <xf numFmtId="0" fontId="8" fillId="0" borderId="0" xfId="13" applyFont="1" applyAlignment="1">
      <alignment horizontal="left" vertical="center"/>
    </xf>
    <xf numFmtId="0" fontId="8" fillId="0" borderId="0" xfId="0" applyFont="1"/>
    <xf numFmtId="0" fontId="10" fillId="0" borderId="0" xfId="13" applyFont="1" applyAlignment="1">
      <alignment horizontal="left" vertical="center"/>
    </xf>
    <xf numFmtId="0" fontId="10" fillId="0" borderId="0" xfId="13" applyFont="1" applyBorder="1" applyAlignment="1">
      <alignment horizontal="left" vertical="center"/>
    </xf>
    <xf numFmtId="0" fontId="10" fillId="0" borderId="0" xfId="13" applyFont="1" applyBorder="1" applyAlignment="1">
      <alignment horizontal="left" vertical="center" wrapText="1"/>
    </xf>
    <xf numFmtId="0" fontId="8" fillId="0" borderId="0" xfId="13" applyFont="1" applyBorder="1" applyAlignment="1">
      <alignment horizontal="center" vertical="center"/>
    </xf>
    <xf numFmtId="0" fontId="10" fillId="0" borderId="0" xfId="0" applyFont="1" applyBorder="1" applyAlignment="1">
      <alignment horizontal="left" vertical="center"/>
    </xf>
    <xf numFmtId="0" fontId="8" fillId="0" borderId="0" xfId="13" applyFont="1" applyBorder="1" applyAlignment="1">
      <alignment horizontal="left" vertical="center"/>
    </xf>
    <xf numFmtId="0" fontId="8" fillId="0" borderId="0" xfId="13" quotePrefix="1" applyFont="1" applyBorder="1" applyAlignment="1">
      <alignment horizontal="left" vertical="center" wrapText="1"/>
    </xf>
    <xf numFmtId="14" fontId="10" fillId="0" borderId="1" xfId="7" applyNumberFormat="1" applyFont="1" applyFill="1" applyBorder="1" applyAlignment="1">
      <alignment horizontal="center"/>
    </xf>
    <xf numFmtId="166" fontId="8" fillId="0" borderId="0" xfId="8" applyNumberFormat="1" applyFont="1" applyFill="1" applyAlignment="1">
      <alignment vertical="center"/>
    </xf>
    <xf numFmtId="166" fontId="12" fillId="0" borderId="0" xfId="8" applyNumberFormat="1" applyFont="1" applyFill="1" applyAlignment="1">
      <alignment vertical="center"/>
    </xf>
    <xf numFmtId="166" fontId="11" fillId="0" borderId="0" xfId="8" applyNumberFormat="1" applyFont="1" applyFill="1" applyAlignment="1">
      <alignment vertical="center"/>
    </xf>
    <xf numFmtId="166" fontId="10" fillId="0" borderId="2" xfId="11" applyNumberFormat="1" applyFont="1" applyFill="1" applyBorder="1" applyAlignment="1">
      <alignment vertical="center"/>
    </xf>
    <xf numFmtId="0" fontId="8" fillId="0" borderId="0" xfId="7" applyFont="1" applyFill="1" applyBorder="1" applyAlignment="1">
      <alignment vertical="center"/>
    </xf>
    <xf numFmtId="166" fontId="11" fillId="0" borderId="0" xfId="8" applyNumberFormat="1" applyFont="1" applyFill="1" applyAlignment="1"/>
    <xf numFmtId="166" fontId="12" fillId="0" borderId="0" xfId="11" applyNumberFormat="1" applyFont="1" applyFill="1" applyBorder="1" applyAlignment="1">
      <alignment vertical="center"/>
    </xf>
    <xf numFmtId="0" fontId="11" fillId="0" borderId="0" xfId="7" applyFont="1" applyFill="1" applyBorder="1" applyAlignment="1">
      <alignment vertical="center"/>
    </xf>
    <xf numFmtId="166" fontId="12" fillId="0" borderId="3" xfId="8" applyNumberFormat="1" applyFont="1" applyFill="1" applyBorder="1" applyAlignment="1">
      <alignment vertical="center"/>
    </xf>
    <xf numFmtId="166" fontId="11" fillId="0" borderId="0" xfId="8" applyNumberFormat="1" applyFont="1" applyFill="1" applyBorder="1" applyAlignment="1">
      <alignment vertical="center"/>
    </xf>
    <xf numFmtId="166" fontId="11" fillId="0" borderId="0" xfId="8" applyNumberFormat="1" applyFont="1" applyFill="1" applyAlignment="1">
      <alignment vertical="center" wrapText="1"/>
    </xf>
    <xf numFmtId="166" fontId="10" fillId="0" borderId="3" xfId="11" applyNumberFormat="1" applyFont="1" applyFill="1" applyBorder="1" applyAlignment="1">
      <alignment vertical="center"/>
    </xf>
    <xf numFmtId="166" fontId="10" fillId="0" borderId="0" xfId="11" applyNumberFormat="1" applyFont="1" applyFill="1" applyBorder="1" applyAlignment="1">
      <alignment vertical="center"/>
    </xf>
    <xf numFmtId="166" fontId="8" fillId="0" borderId="0" xfId="11" applyNumberFormat="1" applyFont="1" applyFill="1" applyBorder="1" applyAlignment="1">
      <alignment vertical="center"/>
    </xf>
    <xf numFmtId="166" fontId="7" fillId="0" borderId="3" xfId="9" applyNumberFormat="1" applyFont="1" applyFill="1" applyBorder="1" applyAlignment="1">
      <alignment vertical="center"/>
    </xf>
    <xf numFmtId="166" fontId="7" fillId="0" borderId="0" xfId="9" applyNumberFormat="1" applyFont="1" applyFill="1" applyBorder="1" applyAlignment="1">
      <alignment vertical="center"/>
    </xf>
    <xf numFmtId="168" fontId="10" fillId="0" borderId="0" xfId="11" applyNumberFormat="1" applyFont="1" applyFill="1" applyBorder="1" applyAlignment="1"/>
    <xf numFmtId="14" fontId="10" fillId="0" borderId="0" xfId="7" applyNumberFormat="1" applyFont="1" applyFill="1" applyBorder="1" applyAlignment="1">
      <alignment horizontal="center"/>
    </xf>
    <xf numFmtId="3" fontId="11" fillId="0" borderId="0" xfId="1" applyNumberFormat="1" applyFont="1" applyFill="1" applyAlignment="1">
      <alignment horizontal="right"/>
    </xf>
    <xf numFmtId="3" fontId="12" fillId="0" borderId="0" xfId="8" applyNumberFormat="1" applyFont="1" applyFill="1" applyAlignment="1">
      <alignment horizontal="right"/>
    </xf>
    <xf numFmtId="166" fontId="11" fillId="0" borderId="0" xfId="8" applyNumberFormat="1" applyFont="1" applyFill="1" applyAlignment="1">
      <alignment horizontal="right"/>
    </xf>
    <xf numFmtId="3" fontId="12" fillId="0" borderId="0" xfId="1" applyNumberFormat="1" applyFont="1" applyFill="1" applyAlignment="1">
      <alignment horizontal="right"/>
    </xf>
    <xf numFmtId="3" fontId="12" fillId="0" borderId="3" xfId="2" applyNumberFormat="1" applyFont="1" applyFill="1" applyBorder="1" applyAlignment="1"/>
    <xf numFmtId="166" fontId="12" fillId="0" borderId="0" xfId="2" applyNumberFormat="1" applyFont="1" applyFill="1" applyBorder="1" applyAlignment="1"/>
    <xf numFmtId="164" fontId="11" fillId="0" borderId="0" xfId="2" applyNumberFormat="1" applyFont="1" applyFill="1" applyBorder="1" applyAlignment="1">
      <alignment horizontal="left"/>
    </xf>
    <xf numFmtId="3" fontId="12" fillId="0" borderId="2" xfId="2" applyNumberFormat="1" applyFont="1" applyFill="1" applyBorder="1" applyAlignment="1"/>
    <xf numFmtId="164" fontId="8" fillId="0" borderId="0" xfId="2" applyNumberFormat="1" applyFont="1" applyFill="1" applyBorder="1" applyAlignment="1">
      <alignment horizontal="left"/>
    </xf>
    <xf numFmtId="3" fontId="11" fillId="0" borderId="4" xfId="1" applyNumberFormat="1" applyFont="1" applyFill="1" applyBorder="1" applyAlignment="1">
      <alignment horizontal="right"/>
    </xf>
    <xf numFmtId="3" fontId="10" fillId="0" borderId="0" xfId="2" applyNumberFormat="1" applyFont="1" applyFill="1" applyBorder="1" applyAlignment="1"/>
    <xf numFmtId="166" fontId="10" fillId="0" borderId="0" xfId="2" applyNumberFormat="1" applyFont="1" applyFill="1" applyBorder="1" applyAlignment="1"/>
    <xf numFmtId="3" fontId="10" fillId="0" borderId="3" xfId="2" applyNumberFormat="1" applyFont="1" applyFill="1" applyBorder="1" applyAlignment="1"/>
    <xf numFmtId="0" fontId="8" fillId="0" borderId="0" xfId="9" applyFont="1"/>
    <xf numFmtId="0" fontId="8" fillId="0" borderId="0" xfId="9" applyFont="1" applyBorder="1"/>
    <xf numFmtId="14" fontId="10" fillId="0" borderId="0" xfId="7" applyNumberFormat="1" applyFont="1" applyFill="1" applyBorder="1" applyAlignment="1">
      <alignment horizontal="center" wrapText="1"/>
    </xf>
    <xf numFmtId="3" fontId="11" fillId="0" borderId="0" xfId="8" applyNumberFormat="1" applyFont="1" applyFill="1" applyAlignment="1">
      <alignment horizontal="right"/>
    </xf>
    <xf numFmtId="0" fontId="10" fillId="0" borderId="0" xfId="9" applyFont="1" applyAlignment="1">
      <alignment horizontal="left"/>
    </xf>
    <xf numFmtId="0" fontId="10" fillId="0" borderId="0" xfId="0" applyFont="1" applyFill="1" applyBorder="1" applyAlignment="1">
      <alignment horizontal="center" vertical="center" wrapText="1"/>
    </xf>
    <xf numFmtId="169"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3" applyFont="1" applyFill="1" applyBorder="1" applyAlignment="1">
      <alignment vertical="center"/>
    </xf>
    <xf numFmtId="0" fontId="8" fillId="0" borderId="0" xfId="0" applyFont="1" applyFill="1" applyBorder="1"/>
    <xf numFmtId="0" fontId="8" fillId="0" borderId="0" xfId="3" applyFont="1" applyFill="1" applyBorder="1" applyAlignment="1">
      <alignment horizontal="left" vertical="center"/>
    </xf>
    <xf numFmtId="0" fontId="8" fillId="0" borderId="0" xfId="3" applyFont="1" applyFill="1" applyBorder="1" applyAlignment="1">
      <alignment horizontal="left" vertical="center" wrapText="1"/>
    </xf>
    <xf numFmtId="0" fontId="8" fillId="0" borderId="4" xfId="3" applyFont="1" applyFill="1" applyBorder="1" applyAlignment="1">
      <alignment horizontal="left" vertical="center" wrapText="1"/>
    </xf>
    <xf numFmtId="0" fontId="10" fillId="0" borderId="0" xfId="3" applyFont="1" applyFill="1" applyBorder="1" applyAlignment="1">
      <alignment horizontal="left" vertical="center"/>
    </xf>
    <xf numFmtId="0" fontId="8" fillId="0" borderId="0" xfId="7" applyFont="1" applyFill="1" applyBorder="1" applyAlignment="1">
      <alignment horizontal="left" vertical="center" wrapText="1"/>
    </xf>
    <xf numFmtId="2" fontId="8" fillId="0" borderId="0" xfId="3" applyNumberFormat="1" applyFont="1" applyFill="1" applyBorder="1" applyAlignment="1">
      <alignment horizontal="left" vertical="center" wrapText="1"/>
    </xf>
    <xf numFmtId="0" fontId="8" fillId="0" borderId="4" xfId="3" applyFont="1" applyFill="1" applyBorder="1" applyAlignment="1">
      <alignment horizontal="left" vertical="center"/>
    </xf>
    <xf numFmtId="0" fontId="8" fillId="0" borderId="0"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2" xfId="3" applyFont="1" applyFill="1" applyBorder="1" applyAlignment="1">
      <alignment vertical="center" wrapText="1"/>
    </xf>
    <xf numFmtId="0" fontId="8" fillId="0" borderId="6" xfId="3" applyFont="1" applyFill="1" applyBorder="1" applyAlignment="1">
      <alignment vertical="center" wrapText="1"/>
    </xf>
    <xf numFmtId="0" fontId="8" fillId="0" borderId="4" xfId="3" applyFont="1" applyFill="1" applyBorder="1" applyAlignment="1">
      <alignment vertical="center"/>
    </xf>
    <xf numFmtId="0" fontId="8" fillId="0" borderId="5" xfId="3" applyFont="1" applyFill="1" applyBorder="1" applyAlignment="1">
      <alignment vertical="center"/>
    </xf>
    <xf numFmtId="169" fontId="10" fillId="0" borderId="1" xfId="9" applyNumberFormat="1" applyFont="1" applyBorder="1" applyAlignment="1">
      <alignment horizontal="center" vertical="center" wrapText="1"/>
    </xf>
    <xf numFmtId="0" fontId="8" fillId="0" borderId="4" xfId="13" quotePrefix="1" applyFont="1" applyBorder="1" applyAlignment="1">
      <alignment horizontal="left" vertical="center" wrapText="1"/>
    </xf>
    <xf numFmtId="0" fontId="10" fillId="0" borderId="5" xfId="0" applyFont="1" applyBorder="1" applyAlignment="1">
      <alignment horizontal="left" vertical="center"/>
    </xf>
    <xf numFmtId="3" fontId="11" fillId="2" borderId="0" xfId="1" applyNumberFormat="1" applyFont="1" applyFill="1" applyAlignment="1">
      <alignment horizontal="right"/>
    </xf>
    <xf numFmtId="3" fontId="11" fillId="0" borderId="0" xfId="11" applyNumberFormat="1" applyFont="1" applyFill="1" applyAlignment="1">
      <alignment horizontal="right"/>
    </xf>
    <xf numFmtId="166" fontId="8" fillId="2" borderId="0" xfId="8" applyNumberFormat="1" applyFont="1" applyFill="1" applyAlignment="1">
      <alignment vertical="center"/>
    </xf>
    <xf numFmtId="3" fontId="8" fillId="2" borderId="0" xfId="7" applyNumberFormat="1" applyFont="1" applyFill="1" applyBorder="1" applyAlignment="1">
      <alignment vertical="center"/>
    </xf>
    <xf numFmtId="166" fontId="11" fillId="2" borderId="0" xfId="8" applyNumberFormat="1" applyFont="1" applyFill="1" applyAlignment="1">
      <alignment horizontal="right"/>
    </xf>
    <xf numFmtId="166" fontId="8" fillId="0" borderId="7" xfId="12" applyNumberFormat="1" applyFont="1" applyFill="1" applyBorder="1" applyAlignment="1"/>
    <xf numFmtId="166" fontId="8" fillId="2" borderId="7" xfId="12" applyNumberFormat="1" applyFont="1" applyFill="1" applyBorder="1" applyAlignment="1"/>
    <xf numFmtId="166" fontId="8" fillId="0" borderId="7" xfId="12" applyNumberFormat="1" applyFont="1" applyFill="1" applyBorder="1" applyAlignment="1">
      <alignment horizontal="right"/>
    </xf>
    <xf numFmtId="0" fontId="8" fillId="0" borderId="7" xfId="9" applyFont="1" applyFill="1" applyBorder="1" applyAlignment="1">
      <alignment horizontal="right"/>
    </xf>
    <xf numFmtId="166" fontId="8" fillId="0" borderId="7" xfId="3" applyNumberFormat="1" applyFont="1" applyFill="1" applyBorder="1" applyAlignment="1">
      <alignment horizontal="right"/>
    </xf>
    <xf numFmtId="166" fontId="10" fillId="0" borderId="7" xfId="3" applyNumberFormat="1" applyFont="1" applyFill="1" applyBorder="1" applyAlignment="1">
      <alignment horizontal="right"/>
    </xf>
    <xf numFmtId="166" fontId="10" fillId="0" borderId="7" xfId="8" applyNumberFormat="1" applyFont="1" applyFill="1" applyBorder="1" applyAlignment="1">
      <alignment horizontal="right" vertical="center"/>
    </xf>
    <xf numFmtId="166" fontId="8" fillId="0" borderId="7" xfId="8" applyNumberFormat="1" applyFont="1" applyFill="1" applyBorder="1" applyAlignment="1">
      <alignment horizontal="right"/>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right" vertical="center"/>
    </xf>
    <xf numFmtId="0" fontId="18" fillId="0" borderId="0" xfId="0" applyFont="1"/>
    <xf numFmtId="0" fontId="18" fillId="0" borderId="0" xfId="0" applyFont="1" applyAlignment="1">
      <alignment horizontal="left"/>
    </xf>
    <xf numFmtId="0" fontId="18" fillId="0" borderId="0" xfId="0" applyFont="1" applyAlignment="1">
      <alignment vertical="center"/>
    </xf>
    <xf numFmtId="0" fontId="18" fillId="0" borderId="7" xfId="0" applyFont="1" applyBorder="1" applyAlignment="1">
      <alignment horizontal="center" vertical="center" wrapText="1"/>
    </xf>
    <xf numFmtId="10" fontId="18" fillId="0" borderId="7" xfId="0" applyNumberFormat="1" applyFont="1" applyBorder="1" applyAlignment="1">
      <alignment horizontal="center" vertical="center" wrapText="1"/>
    </xf>
    <xf numFmtId="0" fontId="18" fillId="0" borderId="0" xfId="0" applyFont="1" applyAlignment="1">
      <alignment horizontal="center" vertical="center"/>
    </xf>
    <xf numFmtId="3" fontId="11" fillId="0" borderId="0" xfId="8" applyNumberFormat="1" applyFont="1" applyFill="1" applyAlignment="1">
      <alignment horizontal="right" wrapText="1"/>
    </xf>
    <xf numFmtId="166" fontId="8" fillId="0" borderId="0" xfId="8" applyNumberFormat="1" applyFont="1" applyFill="1" applyAlignment="1">
      <alignment horizontal="right"/>
    </xf>
    <xf numFmtId="166" fontId="8" fillId="2" borderId="0" xfId="8" applyNumberFormat="1" applyFont="1" applyFill="1" applyAlignment="1">
      <alignment horizontal="right"/>
    </xf>
    <xf numFmtId="166" fontId="8" fillId="0" borderId="0" xfId="11" applyNumberFormat="1" applyFont="1" applyFill="1" applyBorder="1" applyAlignment="1"/>
    <xf numFmtId="166" fontId="8" fillId="0" borderId="8" xfId="12" applyNumberFormat="1" applyFont="1" applyFill="1" applyBorder="1" applyAlignment="1"/>
    <xf numFmtId="166" fontId="8" fillId="0" borderId="9" xfId="12" applyNumberFormat="1" applyFont="1" applyFill="1" applyBorder="1" applyAlignment="1"/>
    <xf numFmtId="166" fontId="8" fillId="2" borderId="9" xfId="12" applyNumberFormat="1" applyFont="1" applyFill="1" applyBorder="1" applyAlignment="1"/>
    <xf numFmtId="166" fontId="8" fillId="2" borderId="7" xfId="12" applyNumberFormat="1" applyFont="1" applyFill="1" applyBorder="1" applyAlignment="1">
      <alignment horizontal="right"/>
    </xf>
    <xf numFmtId="166" fontId="8" fillId="2" borderId="9" xfId="12" applyNumberFormat="1" applyFont="1" applyFill="1" applyBorder="1" applyAlignment="1">
      <alignment horizontal="right"/>
    </xf>
    <xf numFmtId="0" fontId="10" fillId="0" borderId="7" xfId="0" applyFont="1" applyBorder="1"/>
    <xf numFmtId="166" fontId="10" fillId="0" borderId="7" xfId="8" applyNumberFormat="1" applyFont="1" applyFill="1" applyBorder="1" applyAlignment="1">
      <alignment horizontal="right"/>
    </xf>
    <xf numFmtId="3" fontId="10" fillId="0" borderId="7" xfId="8" applyNumberFormat="1" applyFont="1" applyFill="1" applyBorder="1" applyAlignment="1">
      <alignment horizontal="right"/>
    </xf>
    <xf numFmtId="3" fontId="1" fillId="0" borderId="7" xfId="13" applyNumberFormat="1" applyFont="1" applyBorder="1"/>
    <xf numFmtId="166" fontId="1" fillId="0" borderId="7" xfId="8" applyNumberFormat="1" applyFont="1" applyFill="1" applyBorder="1" applyAlignment="1">
      <alignment horizontal="right"/>
    </xf>
    <xf numFmtId="3" fontId="1" fillId="0" borderId="7" xfId="8" applyNumberFormat="1" applyFont="1" applyFill="1" applyBorder="1" applyAlignment="1">
      <alignment horizontal="right"/>
    </xf>
    <xf numFmtId="3" fontId="10" fillId="0" borderId="7" xfId="13" applyNumberFormat="1" applyFont="1" applyBorder="1"/>
    <xf numFmtId="0" fontId="7" fillId="0" borderId="6" xfId="0" applyFont="1" applyFill="1" applyBorder="1" applyAlignment="1"/>
    <xf numFmtId="0" fontId="8" fillId="0" borderId="6" xfId="0" applyFont="1" applyBorder="1"/>
    <xf numFmtId="0" fontId="18" fillId="0" borderId="0" xfId="0" applyFont="1" applyAlignment="1">
      <alignment horizontal="justify" vertical="center" wrapText="1"/>
    </xf>
    <xf numFmtId="0" fontId="15" fillId="3" borderId="0" xfId="0" applyFont="1" applyFill="1" applyAlignment="1" applyProtection="1">
      <alignment vertical="center"/>
    </xf>
    <xf numFmtId="0" fontId="15" fillId="3" borderId="0" xfId="0" applyFont="1" applyFill="1" applyAlignment="1" applyProtection="1">
      <alignment horizontal="center" vertical="center"/>
    </xf>
    <xf numFmtId="0" fontId="21" fillId="3" borderId="10" xfId="0" applyFont="1" applyFill="1" applyBorder="1" applyAlignment="1" applyProtection="1">
      <alignment horizontal="center" vertical="center" wrapText="1"/>
    </xf>
    <xf numFmtId="0" fontId="21" fillId="3" borderId="11" xfId="0" applyFont="1" applyFill="1" applyBorder="1" applyAlignment="1" applyProtection="1">
      <alignment horizontal="center" vertical="center" wrapText="1"/>
    </xf>
    <xf numFmtId="0" fontId="22" fillId="3" borderId="7" xfId="0" applyFont="1" applyFill="1" applyBorder="1" applyAlignment="1" applyProtection="1">
      <alignment vertical="center" wrapText="1"/>
    </xf>
    <xf numFmtId="0" fontId="22" fillId="3" borderId="7" xfId="0" applyFont="1" applyFill="1" applyBorder="1" applyAlignment="1" applyProtection="1">
      <alignment horizontal="center" vertical="center"/>
    </xf>
    <xf numFmtId="170" fontId="22" fillId="3" borderId="7" xfId="0" applyNumberFormat="1" applyFont="1" applyFill="1" applyBorder="1" applyAlignment="1" applyProtection="1">
      <alignment horizontal="center" vertical="center"/>
    </xf>
    <xf numFmtId="0" fontId="22" fillId="3" borderId="7" xfId="0" applyFont="1" applyFill="1" applyBorder="1" applyAlignment="1" applyProtection="1">
      <alignment vertical="center"/>
    </xf>
    <xf numFmtId="0" fontId="22" fillId="0" borderId="7" xfId="0" applyFont="1" applyFill="1" applyBorder="1" applyAlignment="1" applyProtection="1">
      <alignment vertical="center" wrapText="1"/>
    </xf>
    <xf numFmtId="0" fontId="22" fillId="0" borderId="7" xfId="0" applyFont="1" applyFill="1" applyBorder="1" applyAlignment="1" applyProtection="1">
      <alignment horizontal="center" vertical="center"/>
    </xf>
    <xf numFmtId="10" fontId="22" fillId="0" borderId="7" xfId="0" applyNumberFormat="1" applyFont="1" applyFill="1" applyBorder="1" applyAlignment="1" applyProtection="1">
      <alignment horizontal="center" vertical="center"/>
    </xf>
    <xf numFmtId="0" fontId="10" fillId="0" borderId="0" xfId="3" applyFont="1" applyFill="1" applyBorder="1" applyAlignment="1">
      <alignment vertical="top"/>
    </xf>
    <xf numFmtId="0" fontId="8" fillId="0" borderId="0" xfId="0" applyFont="1" applyFill="1" applyBorder="1" applyAlignment="1">
      <alignment vertical="top"/>
    </xf>
    <xf numFmtId="0" fontId="10" fillId="0" borderId="0" xfId="13" applyFont="1" applyAlignment="1">
      <alignment horizontal="left" vertical="center"/>
    </xf>
    <xf numFmtId="0" fontId="10" fillId="0" borderId="0" xfId="0" applyFont="1" applyAlignment="1">
      <alignment horizontal="left" vertical="center"/>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19" fillId="3" borderId="0" xfId="0" applyFont="1" applyFill="1" applyAlignment="1" applyProtection="1">
      <alignment horizontal="center" vertical="center"/>
    </xf>
    <xf numFmtId="0" fontId="20" fillId="0" borderId="0" xfId="0" applyFont="1" applyAlignment="1">
      <alignment horizontal="center" vertical="center"/>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workbookViewId="0">
      <selection activeCell="G18" sqref="G18"/>
    </sheetView>
  </sheetViews>
  <sheetFormatPr defaultRowHeight="12.75" x14ac:dyDescent="0.2"/>
  <cols>
    <col min="1" max="1" width="36.28515625" style="21" customWidth="1"/>
    <col min="2" max="2" width="15.7109375" style="1" customWidth="1"/>
    <col min="3" max="3" width="13.140625" style="1" customWidth="1"/>
    <col min="4" max="4" width="13.85546875" style="1" customWidth="1"/>
    <col min="5" max="5" width="4.28515625" style="1" customWidth="1"/>
    <col min="6" max="16384" width="9.140625" style="1"/>
  </cols>
  <sheetData>
    <row r="1" spans="1:5" x14ac:dyDescent="0.2">
      <c r="A1" s="12" t="s">
        <v>77</v>
      </c>
    </row>
    <row r="2" spans="1:5" x14ac:dyDescent="0.2">
      <c r="A2" s="12"/>
    </row>
    <row r="3" spans="1:5" x14ac:dyDescent="0.2">
      <c r="A3" s="12" t="s">
        <v>78</v>
      </c>
    </row>
    <row r="4" spans="1:5" ht="12.75" customHeight="1" x14ac:dyDescent="0.2">
      <c r="A4" s="9" t="s">
        <v>146</v>
      </c>
      <c r="B4" s="2"/>
      <c r="C4" s="2"/>
      <c r="D4" s="2"/>
    </row>
    <row r="5" spans="1:5" s="11" customFormat="1" x14ac:dyDescent="0.2">
      <c r="A5" s="13"/>
      <c r="B5" s="83" t="s">
        <v>147</v>
      </c>
      <c r="C5" s="83" t="s">
        <v>148</v>
      </c>
      <c r="D5" s="83" t="s">
        <v>97</v>
      </c>
      <c r="E5" s="1"/>
    </row>
    <row r="6" spans="1:5" ht="13.5" thickBot="1" x14ac:dyDescent="0.25">
      <c r="A6" s="14"/>
      <c r="B6" s="49" t="s">
        <v>12</v>
      </c>
      <c r="C6" s="49" t="s">
        <v>12</v>
      </c>
      <c r="D6" s="49" t="s">
        <v>12</v>
      </c>
    </row>
    <row r="7" spans="1:5" x14ac:dyDescent="0.2">
      <c r="A7" s="9" t="s">
        <v>11</v>
      </c>
      <c r="B7" s="67"/>
      <c r="C7" s="67"/>
      <c r="D7" s="67"/>
    </row>
    <row r="8" spans="1:5" x14ac:dyDescent="0.2">
      <c r="A8" s="8" t="s">
        <v>34</v>
      </c>
      <c r="B8" s="68">
        <v>1429587</v>
      </c>
      <c r="C8" s="68">
        <v>1033258</v>
      </c>
      <c r="D8" s="68">
        <v>1915472</v>
      </c>
    </row>
    <row r="9" spans="1:5" x14ac:dyDescent="0.2">
      <c r="A9" s="15" t="s">
        <v>0</v>
      </c>
      <c r="B9" s="108">
        <v>818976</v>
      </c>
      <c r="C9" s="68">
        <v>1107728</v>
      </c>
      <c r="D9" s="68">
        <v>681473</v>
      </c>
    </row>
    <row r="10" spans="1:5" x14ac:dyDescent="0.2">
      <c r="A10" s="15" t="s">
        <v>33</v>
      </c>
      <c r="B10" s="68">
        <v>517788</v>
      </c>
      <c r="C10" s="68">
        <v>383022</v>
      </c>
      <c r="D10" s="68">
        <v>366085</v>
      </c>
    </row>
    <row r="11" spans="1:5" x14ac:dyDescent="0.2">
      <c r="A11" s="9" t="s">
        <v>28</v>
      </c>
      <c r="B11" s="69">
        <f>B8+B9+B10</f>
        <v>2766351</v>
      </c>
      <c r="C11" s="69">
        <f>C8+C9+C10</f>
        <v>2524008</v>
      </c>
      <c r="D11" s="69">
        <f>D8+D9+D10</f>
        <v>2963030</v>
      </c>
    </row>
    <row r="12" spans="1:5" s="4" customFormat="1" x14ac:dyDescent="0.2">
      <c r="A12" s="8" t="s">
        <v>1</v>
      </c>
      <c r="B12" s="84">
        <v>1577015</v>
      </c>
      <c r="C12" s="84">
        <v>1124101</v>
      </c>
      <c r="D12" s="84">
        <v>1092107</v>
      </c>
      <c r="E12" s="1"/>
    </row>
    <row r="13" spans="1:5" s="4" customFormat="1" x14ac:dyDescent="0.2">
      <c r="A13" s="8" t="s">
        <v>31</v>
      </c>
      <c r="B13" s="68">
        <v>12083</v>
      </c>
      <c r="C13" s="68">
        <v>246835</v>
      </c>
      <c r="D13" s="68">
        <v>12151</v>
      </c>
      <c r="E13" s="1"/>
    </row>
    <row r="14" spans="1:5" x14ac:dyDescent="0.2">
      <c r="A14" s="8" t="s">
        <v>32</v>
      </c>
      <c r="B14" s="68">
        <v>222579</v>
      </c>
      <c r="C14" s="68">
        <v>166217</v>
      </c>
      <c r="D14" s="108">
        <v>281964</v>
      </c>
    </row>
    <row r="15" spans="1:5" x14ac:dyDescent="0.2">
      <c r="A15" s="8" t="s">
        <v>30</v>
      </c>
      <c r="B15" s="70">
        <v>-836</v>
      </c>
      <c r="C15" s="70">
        <v>-292</v>
      </c>
      <c r="D15" s="70">
        <v>-651</v>
      </c>
    </row>
    <row r="16" spans="1:5" x14ac:dyDescent="0.2">
      <c r="A16" s="9" t="s">
        <v>35</v>
      </c>
      <c r="B16" s="69">
        <f>B14+B15</f>
        <v>221743</v>
      </c>
      <c r="C16" s="69">
        <f>C14+C15</f>
        <v>165925</v>
      </c>
      <c r="D16" s="69">
        <f>D14+D15</f>
        <v>281313</v>
      </c>
    </row>
    <row r="17" spans="1:4" x14ac:dyDescent="0.2">
      <c r="A17" s="8" t="s">
        <v>29</v>
      </c>
      <c r="B17" s="68">
        <v>6255220</v>
      </c>
      <c r="C17" s="68">
        <v>6693042</v>
      </c>
      <c r="D17" s="68">
        <v>6563169</v>
      </c>
    </row>
    <row r="18" spans="1:4" x14ac:dyDescent="0.2">
      <c r="A18" s="8" t="s">
        <v>30</v>
      </c>
      <c r="B18" s="70">
        <v>-527153</v>
      </c>
      <c r="C18" s="70">
        <v>-452670</v>
      </c>
      <c r="D18" s="70">
        <v>-525558</v>
      </c>
    </row>
    <row r="19" spans="1:4" x14ac:dyDescent="0.2">
      <c r="A19" s="9" t="s">
        <v>79</v>
      </c>
      <c r="B19" s="71">
        <f>B17+B18</f>
        <v>5728067</v>
      </c>
      <c r="C19" s="71">
        <f>C17+C18</f>
        <v>6240372</v>
      </c>
      <c r="D19" s="71">
        <f>D17+D18</f>
        <v>6037611</v>
      </c>
    </row>
    <row r="20" spans="1:4" x14ac:dyDescent="0.2">
      <c r="A20" s="16" t="s">
        <v>80</v>
      </c>
      <c r="B20" s="69">
        <f>B16+B19</f>
        <v>5949810</v>
      </c>
      <c r="C20" s="69">
        <f>C16+C19</f>
        <v>6406297</v>
      </c>
      <c r="D20" s="69">
        <f>D16+D19</f>
        <v>6318924</v>
      </c>
    </row>
    <row r="21" spans="1:4" x14ac:dyDescent="0.2">
      <c r="A21" s="8" t="s">
        <v>27</v>
      </c>
      <c r="B21" s="70">
        <v>0</v>
      </c>
      <c r="C21" s="70">
        <v>240</v>
      </c>
      <c r="D21" s="70">
        <v>1187</v>
      </c>
    </row>
    <row r="22" spans="1:4" x14ac:dyDescent="0.2">
      <c r="A22" s="17" t="s">
        <v>2</v>
      </c>
      <c r="B22" s="70">
        <v>0</v>
      </c>
      <c r="C22" s="70">
        <v>0</v>
      </c>
      <c r="D22" s="70">
        <v>0</v>
      </c>
    </row>
    <row r="23" spans="1:4" x14ac:dyDescent="0.2">
      <c r="A23" s="8" t="s">
        <v>26</v>
      </c>
      <c r="B23" s="68">
        <v>565683</v>
      </c>
      <c r="C23" s="68">
        <v>489661</v>
      </c>
      <c r="D23" s="68">
        <v>560536</v>
      </c>
    </row>
    <row r="24" spans="1:4" ht="13.5" customHeight="1" x14ac:dyDescent="0.2">
      <c r="A24" s="7" t="s">
        <v>25</v>
      </c>
      <c r="B24" s="68">
        <v>495957</v>
      </c>
      <c r="C24" s="68">
        <v>451309</v>
      </c>
      <c r="D24" s="108">
        <v>422177</v>
      </c>
    </row>
    <row r="25" spans="1:4" ht="13.5" thickBot="1" x14ac:dyDescent="0.25">
      <c r="A25" s="18" t="s">
        <v>20</v>
      </c>
      <c r="B25" s="72">
        <f>B11+B12+B13+B20+B21+B22+B23+B24</f>
        <v>11366899</v>
      </c>
      <c r="C25" s="72">
        <f>C11+C12+C13+C20+C21+C22+C23+C24</f>
        <v>11242451</v>
      </c>
      <c r="D25" s="72">
        <f>D11+D12+D13+D20+D21+D22+D23+D24</f>
        <v>11370112</v>
      </c>
    </row>
    <row r="26" spans="1:4" ht="13.5" thickTop="1" x14ac:dyDescent="0.2">
      <c r="A26" s="9"/>
      <c r="B26" s="73"/>
      <c r="C26" s="73"/>
      <c r="D26" s="73"/>
    </row>
    <row r="27" spans="1:4" x14ac:dyDescent="0.2">
      <c r="A27" s="14" t="s">
        <v>13</v>
      </c>
      <c r="B27" s="74"/>
      <c r="C27" s="74"/>
      <c r="D27" s="74"/>
    </row>
    <row r="28" spans="1:4" x14ac:dyDescent="0.2">
      <c r="A28" s="6" t="s">
        <v>19</v>
      </c>
      <c r="B28" s="108">
        <v>777095</v>
      </c>
      <c r="C28" s="109">
        <v>454131</v>
      </c>
      <c r="D28" s="109">
        <v>736727</v>
      </c>
    </row>
    <row r="29" spans="1:4" x14ac:dyDescent="0.2">
      <c r="A29" s="7" t="s">
        <v>17</v>
      </c>
      <c r="B29" s="132">
        <v>7668674</v>
      </c>
      <c r="C29" s="68">
        <v>8297091</v>
      </c>
      <c r="D29" s="68">
        <v>7845109</v>
      </c>
    </row>
    <row r="30" spans="1:4" x14ac:dyDescent="0.2">
      <c r="A30" s="7" t="s">
        <v>18</v>
      </c>
      <c r="B30" s="68">
        <v>1245936</v>
      </c>
      <c r="C30" s="68">
        <v>1063128</v>
      </c>
      <c r="D30" s="68">
        <v>1185502</v>
      </c>
    </row>
    <row r="31" spans="1:4" x14ac:dyDescent="0.2">
      <c r="A31" s="7" t="s">
        <v>16</v>
      </c>
      <c r="B31" s="68">
        <v>1932</v>
      </c>
      <c r="C31" s="68">
        <v>1830</v>
      </c>
      <c r="D31" s="68">
        <v>0</v>
      </c>
    </row>
    <row r="32" spans="1:4" x14ac:dyDescent="0.2">
      <c r="A32" s="8" t="s">
        <v>3</v>
      </c>
      <c r="B32" s="68">
        <v>13416</v>
      </c>
      <c r="C32" s="68">
        <v>7300</v>
      </c>
      <c r="D32" s="68">
        <v>12416</v>
      </c>
    </row>
    <row r="33" spans="1:4" x14ac:dyDescent="0.2">
      <c r="A33" s="8" t="s">
        <v>15</v>
      </c>
      <c r="B33" s="68">
        <v>2257</v>
      </c>
      <c r="C33" s="68">
        <v>4185</v>
      </c>
      <c r="D33" s="68"/>
    </row>
    <row r="34" spans="1:4" x14ac:dyDescent="0.2">
      <c r="A34" s="15" t="s">
        <v>14</v>
      </c>
      <c r="B34" s="68">
        <v>329381</v>
      </c>
      <c r="C34" s="68">
        <v>264671</v>
      </c>
      <c r="D34" s="108">
        <v>277584</v>
      </c>
    </row>
    <row r="35" spans="1:4" x14ac:dyDescent="0.2">
      <c r="A35" s="18" t="s">
        <v>21</v>
      </c>
      <c r="B35" s="75">
        <f>SUM(B28:B34)</f>
        <v>10038691</v>
      </c>
      <c r="C35" s="75">
        <f>SUM(C28:C34)</f>
        <v>10092336</v>
      </c>
      <c r="D35" s="75">
        <f>SUM(D28:D34)</f>
        <v>10057338</v>
      </c>
    </row>
    <row r="36" spans="1:4" x14ac:dyDescent="0.2">
      <c r="A36" s="8"/>
      <c r="B36" s="3"/>
      <c r="C36" s="3"/>
      <c r="D36" s="3"/>
    </row>
    <row r="37" spans="1:4" ht="12.75" customHeight="1" x14ac:dyDescent="0.2">
      <c r="A37" s="14" t="s">
        <v>22</v>
      </c>
      <c r="B37" s="76"/>
      <c r="C37" s="76"/>
      <c r="D37" s="76"/>
    </row>
    <row r="38" spans="1:4" x14ac:dyDescent="0.2">
      <c r="A38" s="7" t="s">
        <v>4</v>
      </c>
      <c r="B38" s="68">
        <v>1126356</v>
      </c>
      <c r="C38" s="68">
        <v>1080814</v>
      </c>
      <c r="D38" s="68">
        <v>1126356</v>
      </c>
    </row>
    <row r="39" spans="1:4" x14ac:dyDescent="0.2">
      <c r="A39" s="7" t="s">
        <v>5</v>
      </c>
      <c r="B39" s="77">
        <v>201852</v>
      </c>
      <c r="C39" s="77">
        <v>69301</v>
      </c>
      <c r="D39" s="77">
        <v>186418</v>
      </c>
    </row>
    <row r="40" spans="1:4" x14ac:dyDescent="0.2">
      <c r="A40" s="14" t="s">
        <v>23</v>
      </c>
      <c r="B40" s="78">
        <f>SUM(B38:B39)</f>
        <v>1328208</v>
      </c>
      <c r="C40" s="78">
        <f>SUM(C38:C39)</f>
        <v>1150115</v>
      </c>
      <c r="D40" s="78">
        <f>SUM(D38:D39)</f>
        <v>1312774</v>
      </c>
    </row>
    <row r="41" spans="1:4" x14ac:dyDescent="0.2">
      <c r="A41" s="9"/>
      <c r="B41" s="79"/>
      <c r="C41" s="79"/>
      <c r="D41" s="79"/>
    </row>
    <row r="42" spans="1:4" ht="13.5" thickBot="1" x14ac:dyDescent="0.25">
      <c r="A42" s="19" t="s">
        <v>24</v>
      </c>
      <c r="B42" s="80">
        <f>B35+B40</f>
        <v>11366899</v>
      </c>
      <c r="C42" s="80">
        <f>C35+C40</f>
        <v>11242451</v>
      </c>
      <c r="D42" s="80">
        <f>D35+D40</f>
        <v>11370112</v>
      </c>
    </row>
    <row r="43" spans="1:4" ht="13.5" thickTop="1" x14ac:dyDescent="0.2">
      <c r="A43" s="8"/>
    </row>
    <row r="44" spans="1:4" x14ac:dyDescent="0.2">
      <c r="A44" s="20"/>
      <c r="B44" s="10"/>
      <c r="C44" s="10"/>
      <c r="D44" s="10"/>
    </row>
    <row r="47" spans="1:4" x14ac:dyDescent="0.2">
      <c r="A47" s="21" t="s">
        <v>81</v>
      </c>
      <c r="B47" s="5"/>
      <c r="C47" s="21" t="s">
        <v>81</v>
      </c>
      <c r="D47" s="5"/>
    </row>
    <row r="48" spans="1:4" x14ac:dyDescent="0.2">
      <c r="A48" s="12" t="s">
        <v>82</v>
      </c>
      <c r="B48" s="4"/>
      <c r="C48" s="12" t="s">
        <v>83</v>
      </c>
      <c r="D48" s="4"/>
    </row>
    <row r="49" spans="1:4" x14ac:dyDescent="0.2">
      <c r="A49" s="12" t="s">
        <v>76</v>
      </c>
      <c r="B49" s="4"/>
      <c r="C49" s="12" t="s">
        <v>84</v>
      </c>
      <c r="D49" s="4"/>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13" zoomScaleNormal="100" workbookViewId="0">
      <selection activeCell="G24" sqref="G24"/>
    </sheetView>
  </sheetViews>
  <sheetFormatPr defaultRowHeight="12.75" x14ac:dyDescent="0.2"/>
  <cols>
    <col min="1" max="1" width="43.42578125" style="37" customWidth="1"/>
    <col min="2" max="2" width="12" style="23" customWidth="1"/>
    <col min="3" max="3" width="12.140625" style="23" customWidth="1"/>
    <col min="4" max="4" width="2.42578125" style="23" customWidth="1"/>
    <col min="5" max="6" width="9.140625" style="23"/>
    <col min="7" max="7" width="24.5703125" style="23" customWidth="1"/>
    <col min="8" max="16384" width="9.140625" style="23"/>
  </cols>
  <sheetData>
    <row r="1" spans="1:3" x14ac:dyDescent="0.2">
      <c r="A1" s="12" t="s">
        <v>77</v>
      </c>
    </row>
    <row r="2" spans="1:3" x14ac:dyDescent="0.2">
      <c r="A2" s="12"/>
    </row>
    <row r="3" spans="1:3" x14ac:dyDescent="0.2">
      <c r="A3" s="12" t="s">
        <v>36</v>
      </c>
      <c r="B3" s="22"/>
      <c r="C3" s="22"/>
    </row>
    <row r="4" spans="1:3" x14ac:dyDescent="0.2">
      <c r="A4" s="9" t="s">
        <v>149</v>
      </c>
      <c r="B4" s="24"/>
      <c r="C4" s="24"/>
    </row>
    <row r="5" spans="1:3" x14ac:dyDescent="0.2">
      <c r="A5" s="28"/>
      <c r="B5" s="24"/>
      <c r="C5" s="24"/>
    </row>
    <row r="6" spans="1:3" x14ac:dyDescent="0.2">
      <c r="A6" s="13"/>
      <c r="B6" s="83" t="s">
        <v>147</v>
      </c>
      <c r="C6" s="83" t="s">
        <v>148</v>
      </c>
    </row>
    <row r="7" spans="1:3" ht="13.5" thickBot="1" x14ac:dyDescent="0.25">
      <c r="A7" s="13"/>
      <c r="B7" s="49" t="s">
        <v>12</v>
      </c>
      <c r="C7" s="49" t="s">
        <v>12</v>
      </c>
    </row>
    <row r="8" spans="1:3" x14ac:dyDescent="0.2">
      <c r="A8" s="29" t="s">
        <v>37</v>
      </c>
      <c r="B8" s="133">
        <v>288721</v>
      </c>
      <c r="C8" s="110">
        <v>308218</v>
      </c>
    </row>
    <row r="9" spans="1:3" x14ac:dyDescent="0.2">
      <c r="A9" s="29" t="s">
        <v>38</v>
      </c>
      <c r="B9" s="133">
        <v>-106312</v>
      </c>
      <c r="C9" s="110">
        <v>-118190</v>
      </c>
    </row>
    <row r="10" spans="1:3" x14ac:dyDescent="0.2">
      <c r="A10" s="9" t="s">
        <v>40</v>
      </c>
      <c r="B10" s="51">
        <f>SUM(B8:B9)</f>
        <v>182409</v>
      </c>
      <c r="C10" s="51">
        <f>SUM(C8:C9)</f>
        <v>190028</v>
      </c>
    </row>
    <row r="11" spans="1:3" x14ac:dyDescent="0.2">
      <c r="A11" s="8" t="s">
        <v>39</v>
      </c>
      <c r="B11" s="70">
        <v>-1740</v>
      </c>
      <c r="C11" s="50">
        <v>-41821</v>
      </c>
    </row>
    <row r="12" spans="1:3" x14ac:dyDescent="0.2">
      <c r="A12" s="30" t="s">
        <v>6</v>
      </c>
      <c r="B12" s="53">
        <f>B10+B11</f>
        <v>180669</v>
      </c>
      <c r="C12" s="53">
        <f>C10+C11</f>
        <v>148207</v>
      </c>
    </row>
    <row r="13" spans="1:3" x14ac:dyDescent="0.2">
      <c r="A13" s="25"/>
      <c r="C13" s="54"/>
    </row>
    <row r="14" spans="1:3" x14ac:dyDescent="0.2">
      <c r="A14" s="13" t="s">
        <v>41</v>
      </c>
      <c r="B14" s="134">
        <v>81309</v>
      </c>
      <c r="C14" s="111">
        <v>68899</v>
      </c>
    </row>
    <row r="15" spans="1:3" x14ac:dyDescent="0.2">
      <c r="A15" s="13" t="s">
        <v>42</v>
      </c>
      <c r="B15" s="70">
        <v>-12082</v>
      </c>
      <c r="C15" s="110">
        <v>-12041</v>
      </c>
    </row>
    <row r="16" spans="1:3" x14ac:dyDescent="0.2">
      <c r="A16" s="25" t="s">
        <v>50</v>
      </c>
      <c r="B16" s="112">
        <v>34221</v>
      </c>
      <c r="C16" s="110">
        <v>29503</v>
      </c>
    </row>
    <row r="17" spans="1:4" x14ac:dyDescent="0.2">
      <c r="A17" s="25" t="s">
        <v>7</v>
      </c>
      <c r="B17" s="70">
        <v>3418</v>
      </c>
      <c r="C17" s="110">
        <v>-4046</v>
      </c>
      <c r="D17" s="26"/>
    </row>
    <row r="18" spans="1:4" x14ac:dyDescent="0.2">
      <c r="A18" s="30" t="s">
        <v>43</v>
      </c>
      <c r="B18" s="56">
        <f>SUM(B14:B17)</f>
        <v>106866</v>
      </c>
      <c r="C18" s="56">
        <f>SUM(C14:C17)</f>
        <v>82315</v>
      </c>
    </row>
    <row r="19" spans="1:4" x14ac:dyDescent="0.2">
      <c r="A19" s="25"/>
      <c r="B19" s="57"/>
      <c r="C19" s="50"/>
    </row>
    <row r="20" spans="1:4" x14ac:dyDescent="0.2">
      <c r="A20" s="25" t="s">
        <v>44</v>
      </c>
      <c r="B20" s="70">
        <f>B12+B18</f>
        <v>287535</v>
      </c>
      <c r="C20" s="50">
        <f>C12+C18</f>
        <v>230522</v>
      </c>
    </row>
    <row r="21" spans="1:4" x14ac:dyDescent="0.2">
      <c r="A21" s="25" t="s">
        <v>45</v>
      </c>
      <c r="B21" s="70">
        <v>-260983</v>
      </c>
      <c r="C21" s="50">
        <v>-211418</v>
      </c>
    </row>
    <row r="22" spans="1:4" ht="13.5" thickBot="1" x14ac:dyDescent="0.25">
      <c r="A22" s="31" t="s">
        <v>48</v>
      </c>
      <c r="B22" s="58">
        <f>B20+B21</f>
        <v>26552</v>
      </c>
      <c r="C22" s="58">
        <f t="shared" ref="C22" si="0">C20+C21</f>
        <v>19104</v>
      </c>
    </row>
    <row r="23" spans="1:4" ht="13.5" thickTop="1" x14ac:dyDescent="0.2">
      <c r="A23" s="32"/>
      <c r="B23" s="59"/>
      <c r="C23" s="59"/>
    </row>
    <row r="24" spans="1:4" x14ac:dyDescent="0.2">
      <c r="A24" s="8" t="s">
        <v>46</v>
      </c>
      <c r="B24" s="70">
        <v>-8186</v>
      </c>
      <c r="C24" s="55">
        <v>-3571</v>
      </c>
    </row>
    <row r="25" spans="1:4" x14ac:dyDescent="0.2">
      <c r="A25" s="33"/>
      <c r="B25" s="52"/>
      <c r="C25" s="60"/>
    </row>
    <row r="26" spans="1:4" ht="13.5" thickBot="1" x14ac:dyDescent="0.25">
      <c r="A26" s="31" t="s">
        <v>47</v>
      </c>
      <c r="B26" s="61">
        <f>B22+B24</f>
        <v>18366</v>
      </c>
      <c r="C26" s="61">
        <f t="shared" ref="C26" si="1">C22+C24</f>
        <v>15533</v>
      </c>
    </row>
    <row r="27" spans="1:4" ht="13.5" thickTop="1" x14ac:dyDescent="0.2">
      <c r="A27" s="34"/>
      <c r="B27" s="62"/>
      <c r="C27" s="50"/>
    </row>
    <row r="28" spans="1:4" x14ac:dyDescent="0.2">
      <c r="A28" s="27" t="s">
        <v>8</v>
      </c>
      <c r="B28" s="135">
        <v>-2932</v>
      </c>
      <c r="C28" s="63">
        <v>-2580</v>
      </c>
    </row>
    <row r="29" spans="1:4" ht="13.5" thickBot="1" x14ac:dyDescent="0.25">
      <c r="A29" s="31" t="s">
        <v>9</v>
      </c>
      <c r="B29" s="64">
        <f>B28+B26</f>
        <v>15434</v>
      </c>
      <c r="C29" s="64">
        <f t="shared" ref="C29" si="2">C28+C26</f>
        <v>12953</v>
      </c>
    </row>
    <row r="30" spans="1:4" ht="13.5" thickTop="1" x14ac:dyDescent="0.2">
      <c r="A30" s="35"/>
      <c r="B30" s="65"/>
      <c r="C30" s="62"/>
    </row>
    <row r="31" spans="1:4" ht="13.5" thickBot="1" x14ac:dyDescent="0.25">
      <c r="A31" s="36" t="s">
        <v>49</v>
      </c>
      <c r="B31" s="64">
        <f>B29</f>
        <v>15434</v>
      </c>
      <c r="C31" s="64">
        <f>C29</f>
        <v>12953</v>
      </c>
    </row>
    <row r="32" spans="1:4" ht="13.5" thickTop="1" x14ac:dyDescent="0.2">
      <c r="A32" s="38" t="s">
        <v>10</v>
      </c>
      <c r="B32" s="66">
        <f>B31/225271201*1000</f>
        <v>6.8512974279388683E-2</v>
      </c>
      <c r="C32" s="66">
        <f>C31/216162885*1000</f>
        <v>5.9922405273227175E-2</v>
      </c>
    </row>
    <row r="35" spans="1:2" x14ac:dyDescent="0.2">
      <c r="A35" s="21" t="s">
        <v>81</v>
      </c>
      <c r="B35" s="21" t="s">
        <v>81</v>
      </c>
    </row>
    <row r="36" spans="1:2" x14ac:dyDescent="0.2">
      <c r="A36" s="12" t="s">
        <v>82</v>
      </c>
      <c r="B36" s="12" t="s">
        <v>83</v>
      </c>
    </row>
    <row r="37" spans="1:2" x14ac:dyDescent="0.2">
      <c r="A37" s="12" t="s">
        <v>76</v>
      </c>
      <c r="B37" s="12" t="s">
        <v>84</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22" workbookViewId="0">
      <selection activeCell="C50" sqref="C50:D51"/>
    </sheetView>
  </sheetViews>
  <sheetFormatPr defaultRowHeight="12.75" x14ac:dyDescent="0.2"/>
  <cols>
    <col min="1" max="1" width="56.28515625" style="41" bestFit="1" customWidth="1"/>
    <col min="2" max="2" width="16" style="41" customWidth="1"/>
    <col min="3" max="3" width="18" style="41" customWidth="1"/>
    <col min="4" max="16384" width="9.140625" style="41"/>
  </cols>
  <sheetData>
    <row r="1" spans="1:3" x14ac:dyDescent="0.2">
      <c r="A1" s="12" t="s">
        <v>77</v>
      </c>
      <c r="B1" s="81"/>
      <c r="C1" s="81"/>
    </row>
    <row r="2" spans="1:3" x14ac:dyDescent="0.2">
      <c r="A2" s="12"/>
      <c r="B2" s="81"/>
      <c r="C2" s="81"/>
    </row>
    <row r="3" spans="1:3" x14ac:dyDescent="0.2">
      <c r="A3" s="85" t="s">
        <v>85</v>
      </c>
      <c r="B3" s="81"/>
      <c r="C3" s="81"/>
    </row>
    <row r="4" spans="1:3" x14ac:dyDescent="0.2">
      <c r="A4" s="85" t="s">
        <v>149</v>
      </c>
      <c r="B4" s="82"/>
      <c r="C4" s="82"/>
    </row>
    <row r="5" spans="1:3" x14ac:dyDescent="0.2">
      <c r="A5" s="81"/>
      <c r="B5" s="82"/>
      <c r="C5" s="82"/>
    </row>
    <row r="6" spans="1:3" x14ac:dyDescent="0.2">
      <c r="A6" s="162"/>
      <c r="B6" s="86" t="s">
        <v>150</v>
      </c>
      <c r="C6" s="86" t="s">
        <v>151</v>
      </c>
    </row>
    <row r="7" spans="1:3" ht="13.5" thickBot="1" x14ac:dyDescent="0.25">
      <c r="A7" s="163"/>
      <c r="B7" s="87" t="s">
        <v>12</v>
      </c>
      <c r="C7" s="88" t="s">
        <v>12</v>
      </c>
    </row>
    <row r="8" spans="1:3" x14ac:dyDescent="0.2">
      <c r="A8" s="89" t="s">
        <v>51</v>
      </c>
      <c r="B8" s="90"/>
      <c r="C8" s="90"/>
    </row>
    <row r="9" spans="1:3" x14ac:dyDescent="0.2">
      <c r="A9" s="91" t="s">
        <v>52</v>
      </c>
      <c r="B9" s="113">
        <v>367175</v>
      </c>
      <c r="C9" s="113">
        <v>326710</v>
      </c>
    </row>
    <row r="10" spans="1:3" x14ac:dyDescent="0.2">
      <c r="A10" s="91" t="s">
        <v>53</v>
      </c>
      <c r="B10" s="113">
        <v>-107113</v>
      </c>
      <c r="C10" s="113">
        <v>-113255</v>
      </c>
    </row>
    <row r="11" spans="1:3" x14ac:dyDescent="0.2">
      <c r="A11" s="91" t="s">
        <v>41</v>
      </c>
      <c r="B11" s="113">
        <v>79206</v>
      </c>
      <c r="C11" s="113">
        <v>74564</v>
      </c>
    </row>
    <row r="12" spans="1:3" x14ac:dyDescent="0.2">
      <c r="A12" s="91" t="s">
        <v>54</v>
      </c>
      <c r="B12" s="113">
        <v>-12082</v>
      </c>
      <c r="C12" s="113">
        <v>-12041</v>
      </c>
    </row>
    <row r="13" spans="1:3" x14ac:dyDescent="0.2">
      <c r="A13" s="91" t="s">
        <v>55</v>
      </c>
      <c r="B13" s="113">
        <v>36054</v>
      </c>
      <c r="C13" s="113">
        <v>31402</v>
      </c>
    </row>
    <row r="14" spans="1:3" x14ac:dyDescent="0.2">
      <c r="A14" s="93" t="s">
        <v>56</v>
      </c>
      <c r="B14" s="113">
        <v>-528</v>
      </c>
      <c r="C14" s="113">
        <v>-88</v>
      </c>
    </row>
    <row r="15" spans="1:3" x14ac:dyDescent="0.2">
      <c r="A15" s="92" t="s">
        <v>57</v>
      </c>
      <c r="B15" s="136">
        <v>-229506</v>
      </c>
      <c r="C15" s="136">
        <v>-184122</v>
      </c>
    </row>
    <row r="16" spans="1:3" x14ac:dyDescent="0.2">
      <c r="A16" s="92" t="s">
        <v>86</v>
      </c>
      <c r="B16" s="113">
        <f>SUM(B9:B15)</f>
        <v>133206</v>
      </c>
      <c r="C16" s="114">
        <f>SUM(C9:C15)</f>
        <v>123170</v>
      </c>
    </row>
    <row r="17" spans="1:3" x14ac:dyDescent="0.2">
      <c r="A17" s="94" t="s">
        <v>72</v>
      </c>
      <c r="B17" s="115"/>
      <c r="C17" s="115"/>
    </row>
    <row r="18" spans="1:3" x14ac:dyDescent="0.2">
      <c r="A18" s="92" t="s">
        <v>27</v>
      </c>
      <c r="B18" s="113">
        <v>59192</v>
      </c>
      <c r="C18" s="113">
        <v>295706</v>
      </c>
    </row>
    <row r="19" spans="1:3" x14ac:dyDescent="0.2">
      <c r="A19" s="95" t="s">
        <v>31</v>
      </c>
      <c r="B19" s="113">
        <v>291556</v>
      </c>
      <c r="C19" s="113">
        <v>-329721</v>
      </c>
    </row>
    <row r="20" spans="1:3" x14ac:dyDescent="0.2">
      <c r="A20" s="92" t="s">
        <v>29</v>
      </c>
      <c r="B20" s="113">
        <v>1187</v>
      </c>
      <c r="C20" s="113">
        <v>-240</v>
      </c>
    </row>
    <row r="21" spans="1:3" x14ac:dyDescent="0.2">
      <c r="A21" s="92" t="s">
        <v>25</v>
      </c>
      <c r="B21" s="113">
        <v>-77508</v>
      </c>
      <c r="C21" s="113">
        <v>-207537</v>
      </c>
    </row>
    <row r="22" spans="1:3" x14ac:dyDescent="0.2">
      <c r="A22" s="94" t="s">
        <v>87</v>
      </c>
      <c r="B22" s="116"/>
      <c r="C22" s="116"/>
    </row>
    <row r="23" spans="1:3" x14ac:dyDescent="0.2">
      <c r="A23" s="92" t="s">
        <v>19</v>
      </c>
      <c r="B23" s="113">
        <v>40585</v>
      </c>
      <c r="C23" s="113">
        <v>-361073</v>
      </c>
    </row>
    <row r="24" spans="1:3" x14ac:dyDescent="0.2">
      <c r="A24" s="92" t="s">
        <v>17</v>
      </c>
      <c r="B24" s="113">
        <v>-163947</v>
      </c>
      <c r="C24" s="113">
        <v>-325050</v>
      </c>
    </row>
    <row r="25" spans="1:3" x14ac:dyDescent="0.2">
      <c r="A25" s="95" t="s">
        <v>15</v>
      </c>
      <c r="B25" s="113">
        <v>2256</v>
      </c>
      <c r="C25" s="113">
        <v>-1720</v>
      </c>
    </row>
    <row r="26" spans="1:3" ht="13.5" thickBot="1" x14ac:dyDescent="0.25">
      <c r="A26" s="93" t="s">
        <v>14</v>
      </c>
      <c r="B26" s="137">
        <v>-40431</v>
      </c>
      <c r="C26" s="137">
        <v>49870</v>
      </c>
    </row>
    <row r="27" spans="1:3" x14ac:dyDescent="0.2">
      <c r="A27" s="96" t="s">
        <v>88</v>
      </c>
      <c r="B27" s="115">
        <f>SUM(B16:B26)</f>
        <v>246096</v>
      </c>
      <c r="C27" s="115">
        <f>SUM(C16:C26)</f>
        <v>-756595</v>
      </c>
    </row>
    <row r="28" spans="1:3" ht="13.5" thickBot="1" x14ac:dyDescent="0.25">
      <c r="A28" s="97" t="s">
        <v>58</v>
      </c>
      <c r="B28" s="138">
        <v>0</v>
      </c>
      <c r="C28" s="139">
        <v>0</v>
      </c>
    </row>
    <row r="29" spans="1:3" x14ac:dyDescent="0.2">
      <c r="A29" s="97" t="s">
        <v>73</v>
      </c>
      <c r="B29" s="115">
        <f>SUM(B27:B28)</f>
        <v>246096</v>
      </c>
      <c r="C29" s="115">
        <f t="shared" ref="C29" si="0">SUM(C27:C28)</f>
        <v>-756595</v>
      </c>
    </row>
    <row r="30" spans="1:3" x14ac:dyDescent="0.2">
      <c r="A30" s="89" t="s">
        <v>59</v>
      </c>
      <c r="B30" s="117"/>
      <c r="C30" s="117"/>
    </row>
    <row r="31" spans="1:3" x14ac:dyDescent="0.2">
      <c r="A31" s="91" t="s">
        <v>60</v>
      </c>
      <c r="B31" s="113">
        <v>-29245</v>
      </c>
      <c r="C31" s="113">
        <v>-17289</v>
      </c>
    </row>
    <row r="32" spans="1:3" x14ac:dyDescent="0.2">
      <c r="A32" s="98" t="s">
        <v>89</v>
      </c>
      <c r="B32" s="113">
        <v>2802</v>
      </c>
      <c r="C32" s="113">
        <v>-286</v>
      </c>
    </row>
    <row r="33" spans="1:3" x14ac:dyDescent="0.2">
      <c r="A33" s="98" t="s">
        <v>61</v>
      </c>
      <c r="B33" s="113">
        <v>-707389</v>
      </c>
      <c r="C33" s="113">
        <v>-1278567</v>
      </c>
    </row>
    <row r="34" spans="1:3" x14ac:dyDescent="0.2">
      <c r="A34" s="98" t="s">
        <v>62</v>
      </c>
      <c r="B34" s="113">
        <v>222481</v>
      </c>
      <c r="C34" s="113">
        <v>957163</v>
      </c>
    </row>
    <row r="35" spans="1:3" x14ac:dyDescent="0.2">
      <c r="A35" s="99" t="s">
        <v>63</v>
      </c>
      <c r="B35" s="117">
        <f>SUM(B31:B34)</f>
        <v>-511351</v>
      </c>
      <c r="C35" s="117">
        <f>SUM(C31:C34)</f>
        <v>-338979</v>
      </c>
    </row>
    <row r="36" spans="1:3" x14ac:dyDescent="0.2">
      <c r="A36" s="89" t="s">
        <v>90</v>
      </c>
      <c r="B36" s="117"/>
      <c r="C36" s="117"/>
    </row>
    <row r="37" spans="1:3" x14ac:dyDescent="0.2">
      <c r="A37" s="98" t="s">
        <v>91</v>
      </c>
      <c r="B37" s="114">
        <v>97680</v>
      </c>
      <c r="C37" s="114">
        <v>87701</v>
      </c>
    </row>
    <row r="38" spans="1:3" x14ac:dyDescent="0.2">
      <c r="A38" s="98" t="s">
        <v>64</v>
      </c>
      <c r="B38" s="114">
        <v>-34478</v>
      </c>
      <c r="C38" s="114">
        <v>-30316</v>
      </c>
    </row>
    <row r="39" spans="1:3" ht="13.5" thickBot="1" x14ac:dyDescent="0.25">
      <c r="A39" s="91" t="s">
        <v>65</v>
      </c>
      <c r="B39" s="140">
        <v>-25</v>
      </c>
      <c r="C39" s="140">
        <v>-79</v>
      </c>
    </row>
    <row r="40" spans="1:3" x14ac:dyDescent="0.2">
      <c r="A40" s="100" t="s">
        <v>74</v>
      </c>
      <c r="B40" s="117">
        <f>SUM(B37:B39)</f>
        <v>63177</v>
      </c>
      <c r="C40" s="117">
        <f>SUM(C37:C39)</f>
        <v>57306</v>
      </c>
    </row>
    <row r="41" spans="1:3" x14ac:dyDescent="0.2">
      <c r="A41" s="101" t="s">
        <v>75</v>
      </c>
      <c r="B41" s="114">
        <v>5399</v>
      </c>
      <c r="C41" s="114">
        <v>7163</v>
      </c>
    </row>
    <row r="42" spans="1:3" x14ac:dyDescent="0.2">
      <c r="A42" s="102" t="s">
        <v>66</v>
      </c>
      <c r="B42" s="114">
        <f>B29+B35+B40+B41</f>
        <v>-196679</v>
      </c>
      <c r="C42" s="114">
        <f>C29+C35+C40+C41</f>
        <v>-1031105</v>
      </c>
    </row>
    <row r="43" spans="1:3" x14ac:dyDescent="0.2">
      <c r="A43" s="103" t="s">
        <v>70</v>
      </c>
      <c r="B43" s="113">
        <v>2963030</v>
      </c>
      <c r="C43" s="113">
        <v>3555113</v>
      </c>
    </row>
    <row r="44" spans="1:3" ht="13.5" thickBot="1" x14ac:dyDescent="0.25">
      <c r="A44" s="104" t="s">
        <v>71</v>
      </c>
      <c r="B44" s="118">
        <f>SUM(B42:B43)</f>
        <v>2766351</v>
      </c>
      <c r="C44" s="118">
        <f>SUM(C42:C43)</f>
        <v>2524008</v>
      </c>
    </row>
    <row r="48" spans="1:3" x14ac:dyDescent="0.2">
      <c r="A48" s="21"/>
      <c r="B48" s="5"/>
      <c r="C48" s="5"/>
    </row>
    <row r="49" spans="1:3" x14ac:dyDescent="0.2">
      <c r="A49" s="21" t="s">
        <v>81</v>
      </c>
      <c r="B49" s="5"/>
      <c r="C49" s="21" t="s">
        <v>81</v>
      </c>
    </row>
    <row r="50" spans="1:3" x14ac:dyDescent="0.2">
      <c r="A50" s="12" t="s">
        <v>82</v>
      </c>
      <c r="B50" s="4"/>
      <c r="C50" s="12" t="s">
        <v>83</v>
      </c>
    </row>
    <row r="51" spans="1:3" x14ac:dyDescent="0.2">
      <c r="A51" s="12" t="s">
        <v>76</v>
      </c>
      <c r="B51" s="4"/>
      <c r="C51" s="12" t="s">
        <v>84</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E31" sqref="E31"/>
    </sheetView>
  </sheetViews>
  <sheetFormatPr defaultRowHeight="12.75" x14ac:dyDescent="0.2"/>
  <cols>
    <col min="1" max="1" width="27.7109375" style="41" customWidth="1"/>
    <col min="2" max="2" width="11.140625" style="41" customWidth="1"/>
    <col min="3" max="3" width="11.5703125" style="41" customWidth="1"/>
    <col min="4" max="4" width="9.85546875" style="41" bestFit="1" customWidth="1"/>
    <col min="5" max="5" width="13.5703125" style="41" customWidth="1"/>
    <col min="6" max="16384" width="9.140625" style="41"/>
  </cols>
  <sheetData>
    <row r="1" spans="1:4" x14ac:dyDescent="0.2">
      <c r="A1" s="12" t="s">
        <v>77</v>
      </c>
    </row>
    <row r="3" spans="1:4" x14ac:dyDescent="0.2">
      <c r="A3" s="164" t="s">
        <v>92</v>
      </c>
      <c r="B3" s="165"/>
      <c r="C3" s="165"/>
      <c r="D3" s="40"/>
    </row>
    <row r="4" spans="1:4" x14ac:dyDescent="0.2">
      <c r="A4" s="85" t="s">
        <v>149</v>
      </c>
      <c r="B4" s="39"/>
      <c r="C4" s="39"/>
      <c r="D4" s="40"/>
    </row>
    <row r="5" spans="1:4" x14ac:dyDescent="0.2">
      <c r="A5" s="42"/>
      <c r="B5" s="39"/>
      <c r="C5" s="39"/>
      <c r="D5" s="40"/>
    </row>
    <row r="6" spans="1:4" ht="25.5" x14ac:dyDescent="0.2">
      <c r="A6" s="43"/>
      <c r="B6" s="44" t="s">
        <v>4</v>
      </c>
      <c r="C6" s="44" t="s">
        <v>5</v>
      </c>
      <c r="D6" s="44" t="s">
        <v>67</v>
      </c>
    </row>
    <row r="7" spans="1:4" ht="13.5" thickBot="1" x14ac:dyDescent="0.25">
      <c r="A7" s="43"/>
      <c r="B7" s="105" t="s">
        <v>12</v>
      </c>
      <c r="C7" s="105" t="s">
        <v>12</v>
      </c>
      <c r="D7" s="105" t="s">
        <v>12</v>
      </c>
    </row>
    <row r="8" spans="1:4" x14ac:dyDescent="0.2">
      <c r="A8" s="43"/>
      <c r="B8" s="45"/>
      <c r="C8" s="45"/>
      <c r="D8" s="45"/>
    </row>
    <row r="9" spans="1:4" x14ac:dyDescent="0.2">
      <c r="A9" s="46" t="s">
        <v>95</v>
      </c>
      <c r="B9" s="144">
        <v>1080814</v>
      </c>
      <c r="C9" s="144">
        <v>56348</v>
      </c>
      <c r="D9" s="144">
        <f>SUM(B9:C9)</f>
        <v>1137162</v>
      </c>
    </row>
    <row r="10" spans="1:4" x14ac:dyDescent="0.2">
      <c r="A10" s="47" t="s">
        <v>68</v>
      </c>
      <c r="B10" s="145">
        <v>0</v>
      </c>
      <c r="C10" s="145">
        <v>0</v>
      </c>
      <c r="D10" s="144">
        <f t="shared" ref="D10:D13" si="0">SUM(B10:C10)</f>
        <v>0</v>
      </c>
    </row>
    <row r="11" spans="1:4" ht="25.5" x14ac:dyDescent="0.2">
      <c r="A11" s="48" t="s">
        <v>93</v>
      </c>
      <c r="B11" s="145">
        <v>0</v>
      </c>
      <c r="C11" s="145">
        <v>12953</v>
      </c>
      <c r="D11" s="146">
        <f t="shared" si="0"/>
        <v>12953</v>
      </c>
    </row>
    <row r="12" spans="1:4" x14ac:dyDescent="0.2">
      <c r="A12" s="47" t="s">
        <v>69</v>
      </c>
      <c r="B12" s="145">
        <v>0</v>
      </c>
      <c r="C12" s="145">
        <v>0</v>
      </c>
      <c r="D12" s="145">
        <f t="shared" si="0"/>
        <v>0</v>
      </c>
    </row>
    <row r="13" spans="1:4" ht="38.25" x14ac:dyDescent="0.2">
      <c r="A13" s="106" t="s">
        <v>94</v>
      </c>
      <c r="B13" s="145">
        <v>0</v>
      </c>
      <c r="C13" s="145">
        <v>0</v>
      </c>
      <c r="D13" s="145">
        <f t="shared" si="0"/>
        <v>0</v>
      </c>
    </row>
    <row r="14" spans="1:4" x14ac:dyDescent="0.2">
      <c r="A14" s="141" t="s">
        <v>152</v>
      </c>
      <c r="B14" s="142">
        <f>SUM(B9:B13)</f>
        <v>1080814</v>
      </c>
      <c r="C14" s="143">
        <f>SUM(C9:C13)</f>
        <v>69301</v>
      </c>
      <c r="D14" s="120">
        <f>SUM(B14:C14)</f>
        <v>1150115</v>
      </c>
    </row>
    <row r="15" spans="1:4" ht="13.5" thickBot="1" x14ac:dyDescent="0.25">
      <c r="A15" s="107" t="s">
        <v>96</v>
      </c>
      <c r="B15" s="147">
        <v>1126356</v>
      </c>
      <c r="C15" s="147">
        <v>186418</v>
      </c>
      <c r="D15" s="147">
        <f t="shared" ref="D15:D19" si="1">SUM(B15:C15)</f>
        <v>1312774</v>
      </c>
    </row>
    <row r="16" spans="1:4" x14ac:dyDescent="0.2">
      <c r="A16" s="47" t="s">
        <v>68</v>
      </c>
      <c r="B16" s="145">
        <v>0</v>
      </c>
      <c r="C16" s="145">
        <v>0</v>
      </c>
      <c r="D16" s="144">
        <f t="shared" si="1"/>
        <v>0</v>
      </c>
    </row>
    <row r="17" spans="1:4" ht="25.5" x14ac:dyDescent="0.2">
      <c r="A17" s="48" t="s">
        <v>93</v>
      </c>
      <c r="B17" s="145">
        <v>0</v>
      </c>
      <c r="C17" s="145">
        <v>15434</v>
      </c>
      <c r="D17" s="146">
        <f t="shared" si="1"/>
        <v>15434</v>
      </c>
    </row>
    <row r="18" spans="1:4" x14ac:dyDescent="0.2">
      <c r="A18" s="47" t="s">
        <v>69</v>
      </c>
      <c r="B18" s="145">
        <v>0</v>
      </c>
      <c r="C18" s="145">
        <v>0</v>
      </c>
      <c r="D18" s="145">
        <f t="shared" si="1"/>
        <v>0</v>
      </c>
    </row>
    <row r="19" spans="1:4" ht="38.25" x14ac:dyDescent="0.2">
      <c r="A19" s="106" t="s">
        <v>94</v>
      </c>
      <c r="B19" s="145">
        <v>0</v>
      </c>
      <c r="C19" s="145">
        <v>0</v>
      </c>
      <c r="D19" s="145">
        <f t="shared" si="1"/>
        <v>0</v>
      </c>
    </row>
    <row r="20" spans="1:4" ht="13.5" thickBot="1" x14ac:dyDescent="0.25">
      <c r="A20" s="107" t="s">
        <v>146</v>
      </c>
      <c r="B20" s="119">
        <f>SUM(B15:B19)</f>
        <v>1126356</v>
      </c>
      <c r="C20" s="119">
        <f t="shared" ref="C20" si="2">SUM(C15:C19)</f>
        <v>201852</v>
      </c>
      <c r="D20" s="119">
        <f>SUM(B20:C20)</f>
        <v>1328208</v>
      </c>
    </row>
    <row r="23" spans="1:4" x14ac:dyDescent="0.2">
      <c r="A23" s="21" t="s">
        <v>81</v>
      </c>
      <c r="B23" s="5"/>
    </row>
    <row r="24" spans="1:4" x14ac:dyDescent="0.2">
      <c r="A24" s="12" t="s">
        <v>82</v>
      </c>
      <c r="B24" s="4"/>
      <c r="C24" s="148" t="s">
        <v>83</v>
      </c>
      <c r="D24" s="149"/>
    </row>
    <row r="25" spans="1:4" x14ac:dyDescent="0.2">
      <c r="A25" s="12" t="s">
        <v>76</v>
      </c>
      <c r="B25" s="4"/>
      <c r="C25" s="12" t="s">
        <v>84</v>
      </c>
    </row>
  </sheetData>
  <mergeCells count="1">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2" workbookViewId="0">
      <selection activeCell="A12" sqref="A12"/>
    </sheetView>
  </sheetViews>
  <sheetFormatPr defaultRowHeight="12.75" x14ac:dyDescent="0.2"/>
  <cols>
    <col min="1" max="1" width="150.7109375" customWidth="1"/>
  </cols>
  <sheetData>
    <row r="1" spans="1:1" ht="15.75" x14ac:dyDescent="0.2">
      <c r="A1" s="125" t="s">
        <v>121</v>
      </c>
    </row>
    <row r="2" spans="1:1" ht="15.75" x14ac:dyDescent="0.2">
      <c r="A2" s="121" t="s">
        <v>122</v>
      </c>
    </row>
    <row r="3" spans="1:1" ht="15.75" x14ac:dyDescent="0.2">
      <c r="A3" s="121" t="s">
        <v>123</v>
      </c>
    </row>
    <row r="4" spans="1:1" ht="15.75" x14ac:dyDescent="0.2">
      <c r="A4" s="121" t="s">
        <v>100</v>
      </c>
    </row>
    <row r="5" spans="1:1" ht="15.75" x14ac:dyDescent="0.2">
      <c r="A5" s="121" t="s">
        <v>101</v>
      </c>
    </row>
    <row r="6" spans="1:1" ht="15.75" x14ac:dyDescent="0.2">
      <c r="A6" s="122"/>
    </row>
    <row r="7" spans="1:1" ht="21" customHeight="1" x14ac:dyDescent="0.2">
      <c r="A7" s="124" t="s">
        <v>153</v>
      </c>
    </row>
    <row r="8" spans="1:1" ht="15.75" customHeight="1" x14ac:dyDescent="0.2">
      <c r="A8" s="124" t="s">
        <v>102</v>
      </c>
    </row>
    <row r="9" spans="1:1" ht="36.75" customHeight="1" x14ac:dyDescent="0.2">
      <c r="A9" s="124" t="s">
        <v>103</v>
      </c>
    </row>
    <row r="10" spans="1:1" ht="22.5" customHeight="1" x14ac:dyDescent="0.2">
      <c r="A10" s="124" t="s">
        <v>104</v>
      </c>
    </row>
    <row r="11" spans="1:1" ht="408.75" customHeight="1" x14ac:dyDescent="0.2">
      <c r="A11" s="150" t="s">
        <v>155</v>
      </c>
    </row>
    <row r="12" spans="1:1" ht="57.75" customHeight="1" x14ac:dyDescent="0.2">
      <c r="A12" s="124" t="s">
        <v>154</v>
      </c>
    </row>
    <row r="13" spans="1:1" ht="22.5" customHeight="1" x14ac:dyDescent="0.2">
      <c r="A13" s="124" t="s">
        <v>105</v>
      </c>
    </row>
    <row r="14" spans="1:1" ht="39.75" customHeight="1" x14ac:dyDescent="0.2">
      <c r="A14" s="124" t="s">
        <v>106</v>
      </c>
    </row>
    <row r="15" spans="1:1" ht="24.75" customHeight="1" x14ac:dyDescent="0.2">
      <c r="A15" s="124" t="s">
        <v>107</v>
      </c>
    </row>
    <row r="16" spans="1:1" ht="37.5" customHeight="1" x14ac:dyDescent="0.2">
      <c r="A16" s="124" t="s">
        <v>108</v>
      </c>
    </row>
    <row r="17" spans="1:1" ht="27.75" customHeight="1" x14ac:dyDescent="0.2">
      <c r="A17" s="124" t="s">
        <v>109</v>
      </c>
    </row>
    <row r="18" spans="1:1" ht="26.25" customHeight="1" x14ac:dyDescent="0.2">
      <c r="A18" s="124" t="s">
        <v>110</v>
      </c>
    </row>
    <row r="19" spans="1:1" ht="30.75" customHeight="1" x14ac:dyDescent="0.2">
      <c r="A19" s="124" t="s">
        <v>111</v>
      </c>
    </row>
    <row r="20" spans="1:1" ht="29.25" customHeight="1" x14ac:dyDescent="0.2">
      <c r="A20" s="124" t="s">
        <v>112</v>
      </c>
    </row>
    <row r="21" spans="1:1" ht="28.5" customHeight="1" x14ac:dyDescent="0.2">
      <c r="A21" s="124" t="s">
        <v>113</v>
      </c>
    </row>
    <row r="22" spans="1:1" ht="26.25" customHeight="1" x14ac:dyDescent="0.2">
      <c r="A22" s="124" t="s">
        <v>114</v>
      </c>
    </row>
    <row r="23" spans="1:1" ht="33.75" customHeight="1" x14ac:dyDescent="0.2">
      <c r="A23" s="124" t="s">
        <v>115</v>
      </c>
    </row>
    <row r="24" spans="1:1" ht="25.5" customHeight="1" x14ac:dyDescent="0.2">
      <c r="A24" s="124" t="s">
        <v>116</v>
      </c>
    </row>
    <row r="25" spans="1:1" ht="28.5" customHeight="1" x14ac:dyDescent="0.2">
      <c r="A25" s="124" t="s">
        <v>117</v>
      </c>
    </row>
    <row r="26" spans="1:1" ht="45" customHeight="1" x14ac:dyDescent="0.2">
      <c r="A26" s="124" t="s">
        <v>118</v>
      </c>
    </row>
    <row r="27" spans="1:1" ht="45" customHeight="1" x14ac:dyDescent="0.2">
      <c r="A27" s="124" t="s">
        <v>119</v>
      </c>
    </row>
    <row r="28" spans="1:1" ht="37.5" customHeight="1" x14ac:dyDescent="0.2">
      <c r="A28" s="124" t="s">
        <v>120</v>
      </c>
    </row>
    <row r="29" spans="1:1" ht="15.75" x14ac:dyDescent="0.2">
      <c r="A29" s="123"/>
    </row>
    <row r="30" spans="1:1" ht="15.75" x14ac:dyDescent="0.2">
      <c r="A30" s="123"/>
    </row>
    <row r="31" spans="1:1" ht="15.75" x14ac:dyDescent="0.2">
      <c r="A31" s="123"/>
    </row>
    <row r="32" spans="1:1" ht="15.75" x14ac:dyDescent="0.2">
      <c r="A32" s="123"/>
    </row>
    <row r="33" spans="1:8" ht="15.75" x14ac:dyDescent="0.2">
      <c r="A33" s="123"/>
    </row>
    <row r="34" spans="1:8" ht="35.25" customHeight="1" x14ac:dyDescent="0.2">
      <c r="A34" s="123"/>
      <c r="E34" s="123"/>
    </row>
    <row r="35" spans="1:8" x14ac:dyDescent="0.2">
      <c r="A35" s="12" t="s">
        <v>82</v>
      </c>
      <c r="B35" s="4"/>
      <c r="C35" s="12"/>
      <c r="D35" s="41"/>
      <c r="E35" s="41"/>
    </row>
    <row r="36" spans="1:8" x14ac:dyDescent="0.2">
      <c r="A36" s="12" t="s">
        <v>76</v>
      </c>
      <c r="B36" s="4"/>
      <c r="C36" s="12"/>
      <c r="D36" s="41"/>
      <c r="E36" s="41"/>
    </row>
    <row r="37" spans="1:8" ht="15.75" x14ac:dyDescent="0.2">
      <c r="A37" s="123"/>
      <c r="H37" s="123"/>
    </row>
    <row r="38" spans="1:8" ht="15.75" x14ac:dyDescent="0.2">
      <c r="A38" s="123"/>
    </row>
    <row r="39" spans="1:8" x14ac:dyDescent="0.2">
      <c r="A39" s="12" t="s">
        <v>83</v>
      </c>
      <c r="B39" s="41"/>
    </row>
    <row r="40" spans="1:8" x14ac:dyDescent="0.2">
      <c r="A40" s="12" t="s">
        <v>84</v>
      </c>
      <c r="B40" s="4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C23" sqref="C23"/>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41"/>
      <c r="B1" s="41"/>
      <c r="C1" s="126" t="s">
        <v>124</v>
      </c>
      <c r="D1" s="41"/>
      <c r="E1" s="41"/>
    </row>
    <row r="2" spans="1:5" ht="16.5" x14ac:dyDescent="0.3">
      <c r="A2" s="41"/>
      <c r="B2" s="41"/>
      <c r="C2" s="126" t="s">
        <v>125</v>
      </c>
      <c r="D2" s="41"/>
      <c r="E2" s="41"/>
    </row>
    <row r="3" spans="1:5" ht="16.5" x14ac:dyDescent="0.3">
      <c r="A3" s="41"/>
      <c r="B3" s="41"/>
      <c r="C3" s="126" t="s">
        <v>126</v>
      </c>
      <c r="D3" s="41"/>
      <c r="E3" s="41"/>
    </row>
    <row r="4" spans="1:5" ht="16.5" x14ac:dyDescent="0.3">
      <c r="A4" s="41"/>
      <c r="B4" s="41"/>
      <c r="C4" s="127" t="s">
        <v>134</v>
      </c>
      <c r="D4" s="41"/>
      <c r="E4" s="41"/>
    </row>
    <row r="5" spans="1:5" ht="16.5" x14ac:dyDescent="0.3">
      <c r="A5" s="41"/>
      <c r="B5" s="41"/>
      <c r="C5" s="126" t="s">
        <v>135</v>
      </c>
      <c r="D5" s="41"/>
      <c r="E5" s="41"/>
    </row>
    <row r="6" spans="1:5" x14ac:dyDescent="0.2">
      <c r="A6" s="41"/>
      <c r="B6" s="41"/>
      <c r="C6" s="41"/>
      <c r="D6" s="41"/>
      <c r="E6" s="41"/>
    </row>
    <row r="7" spans="1:5" ht="16.5" x14ac:dyDescent="0.3">
      <c r="A7" s="41"/>
      <c r="B7" s="131" t="s">
        <v>127</v>
      </c>
      <c r="C7" s="126"/>
      <c r="D7" s="41"/>
      <c r="E7" s="41"/>
    </row>
    <row r="8" spans="1:5" ht="16.5" x14ac:dyDescent="0.3">
      <c r="A8" s="41"/>
      <c r="B8" s="126" t="s">
        <v>136</v>
      </c>
      <c r="C8" s="126"/>
      <c r="D8" s="41"/>
      <c r="E8" s="41"/>
    </row>
    <row r="9" spans="1:5" ht="16.5" x14ac:dyDescent="0.3">
      <c r="A9" s="41"/>
      <c r="B9" s="126" t="s">
        <v>137</v>
      </c>
      <c r="C9" s="126"/>
      <c r="D9" s="41"/>
      <c r="E9" s="41"/>
    </row>
    <row r="10" spans="1:5" x14ac:dyDescent="0.2">
      <c r="A10" s="41"/>
      <c r="B10" s="41"/>
      <c r="C10" s="41"/>
      <c r="D10" s="41"/>
      <c r="E10" s="41"/>
    </row>
    <row r="11" spans="1:5" ht="16.5" x14ac:dyDescent="0.2">
      <c r="A11" s="128" t="s">
        <v>98</v>
      </c>
      <c r="B11" s="41"/>
      <c r="C11" s="41"/>
      <c r="D11" s="41"/>
      <c r="E11" s="41"/>
    </row>
    <row r="12" spans="1:5" ht="16.5" x14ac:dyDescent="0.2">
      <c r="A12" s="128" t="s">
        <v>99</v>
      </c>
      <c r="B12" s="41"/>
      <c r="C12" s="41"/>
      <c r="D12" s="41"/>
      <c r="E12" s="41"/>
    </row>
    <row r="13" spans="1:5" ht="16.5" x14ac:dyDescent="0.2">
      <c r="A13" s="128" t="s">
        <v>100</v>
      </c>
      <c r="B13" s="41"/>
      <c r="C13" s="41"/>
      <c r="D13" s="41"/>
      <c r="E13" s="41"/>
    </row>
    <row r="14" spans="1:5" ht="16.5" x14ac:dyDescent="0.2">
      <c r="A14" s="128" t="s">
        <v>128</v>
      </c>
      <c r="B14" s="41"/>
      <c r="C14" s="41"/>
      <c r="D14" s="41"/>
      <c r="E14" s="41"/>
    </row>
    <row r="15" spans="1:5" x14ac:dyDescent="0.2">
      <c r="A15" s="41"/>
      <c r="B15" s="41"/>
      <c r="C15" s="41"/>
      <c r="D15" s="41"/>
      <c r="E15" s="41"/>
    </row>
    <row r="16" spans="1:5" x14ac:dyDescent="0.2">
      <c r="A16" s="41"/>
      <c r="B16" s="41"/>
      <c r="C16" s="41"/>
      <c r="D16" s="41"/>
      <c r="E16" s="41"/>
    </row>
    <row r="17" spans="1:5" ht="16.5" x14ac:dyDescent="0.2">
      <c r="A17" s="166" t="s">
        <v>129</v>
      </c>
      <c r="B17" s="166"/>
      <c r="C17" s="166"/>
      <c r="D17" s="166" t="s">
        <v>130</v>
      </c>
      <c r="E17" s="166" t="s">
        <v>131</v>
      </c>
    </row>
    <row r="18" spans="1:5" x14ac:dyDescent="0.2">
      <c r="A18" s="167" t="s">
        <v>138</v>
      </c>
      <c r="B18" s="167" t="s">
        <v>143</v>
      </c>
      <c r="C18" s="167" t="s">
        <v>144</v>
      </c>
      <c r="D18" s="166"/>
      <c r="E18" s="166"/>
    </row>
    <row r="19" spans="1:5" x14ac:dyDescent="0.2">
      <c r="A19" s="167"/>
      <c r="B19" s="167" t="s">
        <v>139</v>
      </c>
      <c r="C19" s="167" t="s">
        <v>140</v>
      </c>
      <c r="D19" s="166"/>
      <c r="E19" s="166"/>
    </row>
    <row r="20" spans="1:5" ht="50.25" customHeight="1" x14ac:dyDescent="0.2">
      <c r="A20" s="167"/>
      <c r="B20" s="167" t="s">
        <v>141</v>
      </c>
      <c r="C20" s="167"/>
      <c r="D20" s="166"/>
      <c r="E20" s="166"/>
    </row>
    <row r="21" spans="1:5" ht="54" customHeight="1" x14ac:dyDescent="0.2">
      <c r="A21" s="167"/>
      <c r="B21" s="167" t="s">
        <v>142</v>
      </c>
      <c r="C21" s="167"/>
      <c r="D21" s="166"/>
      <c r="E21" s="166"/>
    </row>
    <row r="22" spans="1:5" ht="16.5" x14ac:dyDescent="0.2">
      <c r="A22" s="129">
        <v>1</v>
      </c>
      <c r="B22" s="129">
        <v>2</v>
      </c>
      <c r="C22" s="129">
        <v>3</v>
      </c>
      <c r="D22" s="129">
        <v>4</v>
      </c>
      <c r="E22" s="129">
        <v>5</v>
      </c>
    </row>
    <row r="23" spans="1:5" ht="16.5" x14ac:dyDescent="0.2">
      <c r="A23" s="129" t="s">
        <v>132</v>
      </c>
      <c r="B23" s="129" t="s">
        <v>145</v>
      </c>
      <c r="C23" s="130">
        <v>0.97965599999999997</v>
      </c>
      <c r="D23" s="129" t="s">
        <v>133</v>
      </c>
      <c r="E23" s="129" t="s">
        <v>133</v>
      </c>
    </row>
    <row r="28" spans="1:5" x14ac:dyDescent="0.2">
      <c r="A28" s="12" t="s">
        <v>82</v>
      </c>
    </row>
    <row r="29" spans="1:5" x14ac:dyDescent="0.2">
      <c r="A29" s="12" t="s">
        <v>76</v>
      </c>
    </row>
    <row r="30" spans="1:5" ht="15.75" x14ac:dyDescent="0.2">
      <c r="A30" s="123"/>
    </row>
    <row r="31" spans="1:5" ht="15.75" x14ac:dyDescent="0.2">
      <c r="A31" s="123"/>
    </row>
    <row r="32" spans="1:5" x14ac:dyDescent="0.2">
      <c r="A32" s="12" t="s">
        <v>83</v>
      </c>
    </row>
    <row r="33" spans="1:1" x14ac:dyDescent="0.2">
      <c r="A33" s="12" t="s">
        <v>84</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election activeCell="H11" sqref="H11"/>
    </sheetView>
  </sheetViews>
  <sheetFormatPr defaultRowHeight="12.75" x14ac:dyDescent="0.2"/>
  <cols>
    <col min="1" max="1" width="47" customWidth="1"/>
    <col min="2" max="2" width="25" customWidth="1"/>
    <col min="3" max="3" width="27.5703125" customWidth="1"/>
  </cols>
  <sheetData>
    <row r="1" spans="1:3" ht="15.75" x14ac:dyDescent="0.2">
      <c r="A1" s="168" t="s">
        <v>156</v>
      </c>
      <c r="B1" s="168"/>
      <c r="C1" s="168"/>
    </row>
    <row r="2" spans="1:3" ht="15.75" x14ac:dyDescent="0.2">
      <c r="A2" s="168" t="s">
        <v>157</v>
      </c>
      <c r="B2" s="168"/>
      <c r="C2" s="168"/>
    </row>
    <row r="3" spans="1:3" ht="15.75" x14ac:dyDescent="0.2">
      <c r="A3" s="168" t="s">
        <v>182</v>
      </c>
      <c r="B3" s="169"/>
      <c r="C3" s="169"/>
    </row>
    <row r="4" spans="1:3" ht="15.75" x14ac:dyDescent="0.2">
      <c r="A4" s="168" t="s">
        <v>181</v>
      </c>
      <c r="B4" s="169"/>
      <c r="C4" s="169"/>
    </row>
    <row r="5" spans="1:3" ht="15.75" x14ac:dyDescent="0.2">
      <c r="A5" s="168" t="s">
        <v>158</v>
      </c>
      <c r="B5" s="169"/>
      <c r="C5" s="169"/>
    </row>
    <row r="6" spans="1:3" ht="16.5" thickBot="1" x14ac:dyDescent="0.25">
      <c r="A6" s="151"/>
      <c r="B6" s="151"/>
      <c r="C6" s="152"/>
    </row>
    <row r="7" spans="1:3" ht="68.25" customHeight="1" x14ac:dyDescent="0.2">
      <c r="A7" s="153" t="s">
        <v>159</v>
      </c>
      <c r="B7" s="154" t="s">
        <v>160</v>
      </c>
      <c r="C7" s="154" t="s">
        <v>161</v>
      </c>
    </row>
    <row r="8" spans="1:3" ht="33" customHeight="1" x14ac:dyDescent="0.2">
      <c r="A8" s="155" t="s">
        <v>162</v>
      </c>
      <c r="B8" s="156" t="s">
        <v>163</v>
      </c>
      <c r="C8" s="157">
        <v>0.13900000000000001</v>
      </c>
    </row>
    <row r="9" spans="1:3" ht="42" customHeight="1" x14ac:dyDescent="0.2">
      <c r="A9" s="155" t="s">
        <v>164</v>
      </c>
      <c r="B9" s="156" t="s">
        <v>165</v>
      </c>
      <c r="C9" s="157">
        <v>5.3999999999999999E-2</v>
      </c>
    </row>
    <row r="10" spans="1:3" ht="36.75" customHeight="1" x14ac:dyDescent="0.2">
      <c r="A10" s="155" t="s">
        <v>166</v>
      </c>
      <c r="B10" s="156" t="s">
        <v>167</v>
      </c>
      <c r="C10" s="157">
        <v>1.2E-2</v>
      </c>
    </row>
    <row r="11" spans="1:3" ht="41.25" customHeight="1" x14ac:dyDescent="0.2">
      <c r="A11" s="155" t="s">
        <v>168</v>
      </c>
      <c r="B11" s="156" t="s">
        <v>165</v>
      </c>
      <c r="C11" s="157">
        <v>0</v>
      </c>
    </row>
    <row r="12" spans="1:3" ht="14.25" x14ac:dyDescent="0.2">
      <c r="A12" s="158" t="s">
        <v>169</v>
      </c>
      <c r="B12" s="156" t="s">
        <v>170</v>
      </c>
      <c r="C12" s="157">
        <v>0.17</v>
      </c>
    </row>
    <row r="13" spans="1:3" ht="14.25" x14ac:dyDescent="0.2">
      <c r="A13" s="158" t="s">
        <v>171</v>
      </c>
      <c r="B13" s="156" t="s">
        <v>172</v>
      </c>
      <c r="C13" s="157">
        <v>0.155</v>
      </c>
    </row>
    <row r="14" spans="1:3" ht="14.25" x14ac:dyDescent="0.2">
      <c r="A14" s="158" t="s">
        <v>173</v>
      </c>
      <c r="B14" s="156" t="s">
        <v>174</v>
      </c>
      <c r="C14" s="157">
        <v>0.106</v>
      </c>
    </row>
    <row r="15" spans="1:3" ht="14.25" x14ac:dyDescent="0.2">
      <c r="A15" s="158" t="s">
        <v>175</v>
      </c>
      <c r="B15" s="156" t="s">
        <v>176</v>
      </c>
      <c r="C15" s="157">
        <v>0.63700000000000001</v>
      </c>
    </row>
    <row r="16" spans="1:3" ht="43.5" customHeight="1" x14ac:dyDescent="0.2">
      <c r="A16" s="159" t="s">
        <v>177</v>
      </c>
      <c r="B16" s="160" t="s">
        <v>163</v>
      </c>
      <c r="C16" s="161">
        <v>6.0000000000000001E-3</v>
      </c>
    </row>
    <row r="17" spans="1:3" ht="43.5" customHeight="1" x14ac:dyDescent="0.2">
      <c r="A17" s="159" t="s">
        <v>178</v>
      </c>
      <c r="B17" s="160" t="s">
        <v>163</v>
      </c>
      <c r="C17" s="161">
        <v>1.2E-2</v>
      </c>
    </row>
    <row r="18" spans="1:3" ht="24" customHeight="1" x14ac:dyDescent="0.2">
      <c r="A18" s="159" t="s">
        <v>179</v>
      </c>
      <c r="B18" s="160" t="s">
        <v>180</v>
      </c>
      <c r="C18" s="161">
        <v>0.17</v>
      </c>
    </row>
    <row r="23" spans="1:3" x14ac:dyDescent="0.2">
      <c r="A23" s="12" t="s">
        <v>82</v>
      </c>
    </row>
    <row r="24" spans="1:3" x14ac:dyDescent="0.2">
      <c r="A24" s="12" t="s">
        <v>76</v>
      </c>
    </row>
    <row r="25" spans="1:3" ht="15.75" x14ac:dyDescent="0.2">
      <c r="A25" s="123"/>
    </row>
    <row r="26" spans="1:3" ht="15.75" x14ac:dyDescent="0.2">
      <c r="A26" s="123"/>
    </row>
    <row r="27" spans="1:3" x14ac:dyDescent="0.2">
      <c r="A27" s="12" t="s">
        <v>83</v>
      </c>
    </row>
    <row r="28" spans="1:3" x14ac:dyDescent="0.2">
      <c r="A28" s="12" t="s">
        <v>84</v>
      </c>
    </row>
  </sheetData>
  <mergeCells count="5">
    <mergeCell ref="A1:C1"/>
    <mergeCell ref="A2:C2"/>
    <mergeCell ref="A3:C3"/>
    <mergeCell ref="A4:C4"/>
    <mergeCell ref="A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Annex 2</vt:lpstr>
      <vt:lpstr>Economic standarts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Мукашова Айжамал Эсенкадыровна</cp:lastModifiedBy>
  <cp:lastPrinted>2015-11-04T11:45:51Z</cp:lastPrinted>
  <dcterms:created xsi:type="dcterms:W3CDTF">1996-10-08T23:32:33Z</dcterms:created>
  <dcterms:modified xsi:type="dcterms:W3CDTF">2018-10-17T08:28:11Z</dcterms:modified>
</cp:coreProperties>
</file>