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_mukashova\Desktop\сайт фин отчет\"/>
    </mc:Choice>
  </mc:AlternateContent>
  <bookViews>
    <workbookView xWindow="0" yWindow="0" windowWidth="24000" windowHeight="9735" tabRatio="449" firstSheet="6" activeTab="6"/>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BS!$A$3:$D$49</definedName>
    <definedName name="_xlnm.Print_Area" localSheetId="1">PL!$A$3:$C$33</definedName>
  </definedNames>
  <calcPr calcId="152511"/>
</workbook>
</file>

<file path=xl/calcChain.xml><?xml version="1.0" encoding="utf-8"?>
<calcChain xmlns="http://schemas.openxmlformats.org/spreadsheetml/2006/main">
  <c r="C14" i="13" l="1"/>
  <c r="B14" i="13"/>
  <c r="C20" i="13" l="1"/>
  <c r="B20" i="13"/>
  <c r="D19" i="13"/>
  <c r="D18" i="13"/>
  <c r="D17" i="13"/>
  <c r="D16" i="13"/>
  <c r="D15" i="13"/>
  <c r="D13" i="13"/>
  <c r="D12" i="13"/>
  <c r="D11" i="13"/>
  <c r="D10" i="13"/>
  <c r="D9" i="13"/>
  <c r="C44" i="12"/>
  <c r="B44" i="12"/>
  <c r="B21" i="6" l="1"/>
  <c r="C10" i="6"/>
  <c r="B10" i="6"/>
  <c r="B23" i="3"/>
  <c r="B37" i="12" l="1"/>
  <c r="B42" i="12"/>
  <c r="C31" i="12"/>
  <c r="C16" i="12"/>
  <c r="C29" i="12" s="1"/>
  <c r="B16" i="12"/>
  <c r="B29" i="12" s="1"/>
  <c r="B31" i="12" s="1"/>
  <c r="B18" i="3"/>
  <c r="B12" i="3"/>
  <c r="B13" i="3" s="1"/>
  <c r="C42" i="12"/>
  <c r="B19" i="6"/>
  <c r="D12" i="3"/>
  <c r="D13" i="3" s="1"/>
  <c r="D18" i="3"/>
  <c r="D21" i="3"/>
  <c r="D22" i="3"/>
  <c r="C12" i="3"/>
  <c r="C13" i="3" s="1"/>
  <c r="C18" i="3"/>
  <c r="C21" i="3"/>
  <c r="C22" i="3"/>
  <c r="B21" i="3"/>
  <c r="B22" i="3"/>
  <c r="D14" i="13"/>
  <c r="C12" i="6"/>
  <c r="C19" i="6"/>
  <c r="B12" i="6"/>
  <c r="B23" i="6" s="1"/>
  <c r="B27" i="6" s="1"/>
  <c r="B30" i="6" s="1"/>
  <c r="B32" i="6" s="1"/>
  <c r="B33" i="6" s="1"/>
  <c r="B44" i="3"/>
  <c r="B46" i="3" s="1"/>
  <c r="C44" i="3"/>
  <c r="D44" i="3"/>
  <c r="D20" i="13"/>
  <c r="C37" i="12"/>
  <c r="D38" i="3"/>
  <c r="C38" i="3"/>
  <c r="C46" i="3" s="1"/>
  <c r="B38" i="3"/>
  <c r="D46" i="3"/>
  <c r="B46" i="12" l="1"/>
  <c r="C46" i="12"/>
  <c r="C23" i="6"/>
  <c r="C27" i="6" s="1"/>
  <c r="C30" i="6" s="1"/>
  <c r="C32" i="6" s="1"/>
  <c r="C33" i="6" s="1"/>
  <c r="B27" i="3"/>
  <c r="C27" i="3"/>
  <c r="D27" i="3"/>
</calcChain>
</file>

<file path=xl/sharedStrings.xml><?xml version="1.0" encoding="utf-8"?>
<sst xmlns="http://schemas.openxmlformats.org/spreadsheetml/2006/main" count="263" uniqueCount="196">
  <si>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</si>
  <si>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</si>
  <si>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</si>
  <si>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</si>
  <si>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</si>
  <si>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</si>
  <si>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</si>
  <si>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</si>
  <si>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</si>
  <si>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</si>
  <si>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</si>
  <si>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</si>
  <si>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</si>
  <si>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</si>
  <si>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</si>
  <si>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</si>
  <si>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</si>
  <si>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</si>
  <si>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</si>
  <si>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</si>
  <si>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</si>
  <si>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</si>
  <si>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</si>
  <si>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</si>
  <si>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</si>
  <si>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</si>
  <si>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</si>
  <si>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</si>
  <si>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</si>
  <si>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</si>
  <si>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</si>
  <si>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</si>
  <si>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</si>
  <si>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</si>
  <si>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</si>
  <si>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</si>
  <si>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</si>
  <si>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</si>
  <si>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</si>
  <si>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</si>
  <si>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</si>
  <si>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</si>
  <si>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</si>
  <si>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</si>
  <si>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</si>
  <si>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</si>
  <si>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</si>
  <si>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</si>
  <si>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</si>
  <si>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</si>
  <si>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</si>
  <si>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</si>
  <si>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</si>
  <si>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</si>
  <si>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</si>
  <si>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</si>
  <si>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</si>
  <si>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</si>
  <si>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</si>
  <si>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</si>
  <si>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</si>
  <si>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</si>
  <si>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</si>
  <si>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</si>
  <si>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</si>
  <si>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</si>
  <si>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</si>
  <si>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</si>
  <si>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</si>
  <si>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</si>
  <si>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</si>
  <si>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Mr. N. ILEBAEV</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</si>
  <si>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</si>
  <si>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</si>
  <si>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</si>
  <si>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</si>
  <si>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</si>
  <si>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</si>
  <si>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</si>
  <si>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</si>
  <si>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As at 31 December 2017</t>
  </si>
  <si>
    <t>Full name of the bank: Open Joint Stock Company “Commercial Bank Kyrgyzstan”</t>
  </si>
  <si>
    <t>Abbreviated name: OJSC “Commercial bank Kyrgyzstan”</t>
  </si>
  <si>
    <t>Bank registration number: 3903-3301-OJSC</t>
  </si>
  <si>
    <t>Postal address: 720033, Kyrgyz Republic, Bishkek, Togolok Moldo Street 54A</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</si>
  <si>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</si>
  <si>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</si>
  <si>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3. Information about material facts affecting the Bank's financial and business activity in the reporting quarter – not available;</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</si>
  <si>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</si>
  <si>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</si>
  <si>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</si>
  <si>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</si>
  <si>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</si>
  <si>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</si>
  <si>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</si>
  <si>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</si>
  <si>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</si>
  <si>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</si>
  <si>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</si>
  <si>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</si>
  <si>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</si>
  <si>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</si>
  <si>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</si>
  <si>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</si>
  <si>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</si>
  <si>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</si>
  <si>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</si>
  <si>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</si>
  <si>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</si>
  <si>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</si>
  <si>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</si>
  <si>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</si>
  <si>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Aya Babanova  citizen of Kyrgyzstan</t>
  </si>
  <si>
    <t>Additionally paid up capital</t>
  </si>
  <si>
    <t>INFORMATION</t>
  </si>
  <si>
    <t xml:space="preserve">on compliance with economic standards </t>
  </si>
  <si>
    <t>for the third quarter of 2018</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</si>
  <si>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</si>
  <si>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</si>
  <si>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</si>
  <si>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</si>
  <si>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</si>
  <si>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</si>
  <si>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</si>
  <si>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</si>
  <si>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</si>
  <si>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</si>
  <si>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</si>
  <si>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</si>
  <si>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</si>
  <si>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</si>
  <si>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</si>
  <si>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</si>
  <si>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</si>
  <si>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</si>
  <si>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</si>
  <si>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</si>
  <si>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</si>
  <si>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</si>
  <si>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</si>
  <si>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As at 31 December 2018</t>
  </si>
  <si>
    <t>December 2018</t>
  </si>
  <si>
    <t>8. There were no any changes in the list of legal entities in which the Bank owns 20% or more of the authorized capital;</t>
  </si>
  <si>
    <t>9. There were no any changes in the list of owners of 5 or more percent of stakes (shares), as well as in participation interest of holders of 5 or more percent of the stakes (shares);</t>
  </si>
  <si>
    <t>10. No bank owning more than 5 percent of its voting shares (stakes) appeared in the registry;</t>
  </si>
  <si>
    <t xml:space="preserve">11. There were no one-time transactions of the Bank the amount of which or value of the property under which represent 10 or more per cent of the Bank's assets at the date of the transaction; </t>
  </si>
  <si>
    <t xml:space="preserve">12. There were no facts resulting in one-time increase or decrease the value of the Bank's assets by more than 10 per cent; </t>
  </si>
  <si>
    <t>13. There were no facts resulting in the increase of the net profit or net losses of the Bank by more than 10 per cent;</t>
  </si>
  <si>
    <t>14. There was no reorganization of the Bank, its subsidiary and dependent companies;</t>
  </si>
  <si>
    <t>15. There were no accrued and (or) payable (paid) incomes on securities;</t>
  </si>
  <si>
    <t>17. There was no redemption of securities of the Bank;</t>
  </si>
  <si>
    <t>18. There were no other events (facts) stipulated by the normative legal acts of the authorized state body for the securities market regulation;</t>
  </si>
  <si>
    <t>23. Information about the structure of the bank group is not available.</t>
  </si>
  <si>
    <t>Total money market assets</t>
  </si>
  <si>
    <t>CEO</t>
  </si>
  <si>
    <t>Reverse REPO agreement transactions</t>
  </si>
  <si>
    <t>5. There were no changes in the composition of the Management Board of the Bank;</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</si>
  <si>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</si>
  <si>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</si>
  <si>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</si>
  <si>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</si>
  <si>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</si>
  <si>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</si>
  <si>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</si>
  <si>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</si>
  <si>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19. The list of persons with significant (direct or indirect) influence on the decisions taken by the management bodies of the Bank is provided in annex 2 to the financial statements;</t>
  </si>
  <si>
    <t>21. The Bank does not have information on the subsidiary companies, their shareholders and persons with significant (direct or indirect) influence on the decisions taken by the management bodies of subsidiary companies of the bank group;</t>
  </si>
  <si>
    <t>20. The Bank does not have the list of persons with significant (direct or indirect) influence on the decision taken by the management bodies of head company of the bank group;</t>
  </si>
  <si>
    <t>22. The Bank does not have information about dependent companies, their shareholders and persons with significant (direct or indirect) influence on the decisions taken by the management bodies of dependent companies of the bank group;</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</si>
  <si>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</si>
  <si>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</si>
  <si>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</si>
  <si>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</si>
  <si>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</si>
  <si>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</si>
  <si>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</si>
  <si>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</si>
  <si>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</si>
  <si>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</si>
  <si>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4. There were no changes in the list of persons included in the management bodies of the Bank;</t>
  </si>
  <si>
    <t>7. There are no changes in the amount of participation of persons included in the elective management bodies of the Bank, in the capital of the bank, as well as its subsidiaries and affiliates;</t>
  </si>
  <si>
    <t>16. There were no decisions of the General Meetings of Shareholders for the reporting quarter;</t>
  </si>
  <si>
    <t>As at 31 March 2019</t>
  </si>
  <si>
    <t>March 2019</t>
  </si>
  <si>
    <t>March 2018</t>
  </si>
  <si>
    <t>For the period ended 31 March 2019</t>
  </si>
  <si>
    <t>31 March 2018</t>
  </si>
  <si>
    <t>31 March  2019</t>
  </si>
  <si>
    <t>As at 31 March 2018</t>
  </si>
  <si>
    <t>As at 31 December 2019</t>
  </si>
  <si>
    <t xml:space="preserve">as of April 1, 2019. </t>
  </si>
  <si>
    <t>Material facts affecting financial and business activity and subject to mandatory disclosure as of  1 April, 2019.</t>
  </si>
  <si>
    <t>On October 29, 2019, the extraordinary General meeting of shareholders of the Bank was held, the form of the meeting was full-time, the quorum of the meeting was 98.1373%, the following decisions were made by voting of the extraordinary General meeting of shareholders:                                                                                                                                                                                                                      1. Approve the counting Commission consisting of 3 (three) people.
2. To approve the report of the Board of Directors of OJSC “Commercial Bank KYRGYZSTAN” for 2018.
3. To approve the report on the execution of the financial plan and the annual results of the activities of OJSC “Commercial Bank KYRGYZSTAN” for 2018 (annual balance sheet, income statement, etc.).
4. Approve the conclusions of the external auditor on the results of the audit of the activities of the OJSC “Commercial Bank KYRGYZSTAN” for 2018.
5. To approve the financial plan of OJSC “Commercial Bank KYRGYZSTAN” for 2019.
6. Reduce the number of outstanding shares of OJSC “Commercial Bank KYRGYZSTAN” by canceling, in connection with the placement of a smaller number of shares than was made by the decision of the annual general meeting of shareholders of OJSC “Commercial Bank KYRGYZSTAN” dated July 6, 2018.
7. The question of the size, order and form of payment of dividends for the year 2019, is not approved.                                                                                                                                                                              8.The question of increasing the number of shares traded. Approval of the order of issue and placement of shares, not approved.                                                                                                                       9.To elect the members of the Sharia Council of the OJSC “Commercial Bank KYRGYZSTAN”.                                                                                                                                                                                  10.To elect the Chairman of the Sharia Council of the OJSC “Commercial Bank KYRGYZSTAN”.                                                                                                                                                                           11.Approve the amount of remuneration to members of the Shariah Council of OJSC “Commercial Bank KYRGYZSTAN”                                                                                                                                    12.To elect the external auditor of Ernst &amp; Young LLC for 2019 to audit the activities of OJSC Commercial Bank KYRGYZSTAN and to determine the amount of remuneration to the external auditor.                                                                                                                                                                                                                                                                                                                                                 13. To approve the Charter of OJSC “Commercial Bank KYRGYZSTAN” in a new edition and conduct state re-registration with the judicial authorities of the Kyrgyz Republic.                                       14.To approve the Regulation on the Board of Directors of OJSC “Commercial Bank KYRGYZSTAN” in a new edition.</t>
  </si>
  <si>
    <t>6. Other events (facts) stipulated by the regulatory legal acts of the authorized state body for regulation of the securities market are not</t>
  </si>
  <si>
    <t>Reverse REPO operations</t>
  </si>
  <si>
    <t>As at 01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</si>
</sst>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_);_(* \(#,##0\);_(* &quot;-&quot;_);_(@_)"/>
    <numFmt numFmtId="165" formatCode="_(* #,##0.00_);_(* \(#,##0.00\);_(* &quot;-&quot;??_);_(@_)"/>
    <numFmt numFmtId="166" formatCode="_(* #,##0_);_(* \(#,##0\);_(* &quot;-&quot;??_);_(@_)"/>
    <numFmt numFmtId="167" formatCode="_ * #,##0.00_ ;_ * \-#,##0.00_ ;_ * &quot;-&quot;??_ ;_ @_ "/>
    <numFmt numFmtId="168" formatCode="#,##0.000000"/>
    <numFmt numFmtId="169" formatCode="mmmm\ yyyy"/>
    <numFmt numFmtId="170" formatCode="0.0%"/>
    <numFmt numFmtId="171" formatCode="0.0000%"/>
  </numFmts>
  <fonts count="26"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b/>
      <sz val="10"/>
      <name val="Arial Narrow"/>
      <family val="2"/>
      <charset val="204"/>
    </font>
    <font>
      <sz val="10"/>
      <color theme="1"/>
      <name val="Arial Narrow"/>
      <family val="2"/>
      <charset val="204"/>
    </font>
    <font>
      <b/>
      <sz val="10"/>
      <color theme="1"/>
      <name val="Arial Narrow"/>
      <family val="2"/>
      <charset val="204"/>
    </font>
    <font>
      <i/>
      <sz val="10"/>
      <color indexed="10"/>
      <name val="Arial Narrow"/>
      <family val="2"/>
      <charset val="204"/>
    </font>
    <font>
      <sz val="10"/>
      <color indexed="10"/>
      <name val="Arial Narrow"/>
      <family val="2"/>
      <charset val="204"/>
    </font>
    <font>
      <sz val="12"/>
      <name val="Times New Roman"/>
      <family val="1"/>
      <charset val="204"/>
    </font>
    <font>
      <i/>
      <sz val="12"/>
      <name val="Times New Roman"/>
      <family val="1"/>
      <charset val="204"/>
    </font>
    <font>
      <sz val="12"/>
      <name val="Arial Narrow"/>
      <family val="2"/>
      <charset val="204"/>
    </font>
    <font>
      <sz val="11"/>
      <name val="Arial Narrow"/>
      <family val="2"/>
      <charset val="204"/>
    </font>
    <font>
      <b/>
      <sz val="12"/>
      <name val="Times New Roman"/>
      <family val="1"/>
      <charset val="204"/>
    </font>
    <font>
      <b/>
      <sz val="12"/>
      <name val="Arial"/>
      <family val="2"/>
      <charset val="204"/>
    </font>
    <font>
      <sz val="12"/>
      <name val="Arial"/>
      <family val="2"/>
      <charset val="204"/>
    </font>
    <font>
      <b/>
      <sz val="11"/>
      <name val="Arial"/>
      <family val="2"/>
      <charset val="204"/>
    </font>
    <font>
      <sz val="11"/>
      <name val="Arial"/>
      <family val="2"/>
      <charset val="204"/>
    </font>
    <font>
      <i/>
      <sz val="10"/>
      <name val="Arial Narrow"/>
      <family val="2"/>
      <charset val="204"/>
    </font>
    <font>
      <sz val="10"/>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15">
    <xf numFmtId="0" fontId="0" fillId="0" borderId="0"/>
    <xf numFmtId="167" fontId="2" fillId="0" borderId="0" applyFont="0" applyFill="0" applyBorder="0" applyAlignment="0" applyProtection="0"/>
    <xf numFmtId="43"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cellStyleXfs>
  <cellXfs count="190">
    <xf numFmtId="0" fontId="0" fillId="0" borderId="0" xfId="0"/>
    <xf numFmtId="0" fontId="9" fillId="0" borderId="0" xfId="0" applyFont="1" applyFill="1"/>
    <xf numFmtId="49" fontId="10" fillId="0" borderId="0" xfId="7" applyNumberFormat="1" applyFont="1" applyFill="1" applyBorder="1" applyAlignment="1">
      <alignment horizontal="center" vertical="center"/>
    </xf>
    <xf numFmtId="0" fontId="8" fillId="0" borderId="0" xfId="7" applyFont="1" applyFill="1" applyBorder="1" applyAlignment="1">
      <alignment horizontal="left" wrapText="1"/>
    </xf>
    <xf numFmtId="0" fontId="7" fillId="0" borderId="0" xfId="0" applyFont="1" applyFill="1"/>
    <xf numFmtId="166" fontId="9" fillId="0" borderId="0" xfId="0" applyNumberFormat="1" applyFont="1" applyFill="1"/>
    <xf numFmtId="0" fontId="8" fillId="0" borderId="0" xfId="6" applyFont="1" applyBorder="1" applyAlignment="1"/>
    <xf numFmtId="0" fontId="8" fillId="0" borderId="0" xfId="7" applyFont="1" applyBorder="1" applyAlignment="1">
      <alignment horizontal="left"/>
    </xf>
    <xf numFmtId="0" fontId="8" fillId="0" borderId="0" xfId="7" applyFont="1" applyFill="1" applyBorder="1" applyAlignment="1">
      <alignment horizontal="left"/>
    </xf>
    <xf numFmtId="0" fontId="10" fillId="0" borderId="0" xfId="7" applyFont="1" applyFill="1" applyBorder="1" applyAlignment="1">
      <alignment horizontal="left"/>
    </xf>
    <xf numFmtId="166" fontId="14" fillId="0" borderId="0" xfId="2" applyNumberFormat="1" applyFont="1" applyFill="1" applyBorder="1" applyAlignment="1">
      <alignment horizontal="left"/>
    </xf>
    <xf numFmtId="0" fontId="9" fillId="0" borderId="0" xfId="0" applyFont="1" applyFill="1" applyAlignment="1">
      <alignment wrapText="1"/>
    </xf>
    <xf numFmtId="0" fontId="7" fillId="0" borderId="0" xfId="0" applyFont="1" applyFill="1" applyAlignment="1"/>
    <xf numFmtId="0" fontId="8" fillId="0" borderId="0" xfId="7" applyFont="1" applyFill="1" applyBorder="1" applyAlignment="1"/>
    <xf numFmtId="0" fontId="10" fillId="0" borderId="0" xfId="7" applyFont="1" applyBorder="1" applyAlignment="1">
      <alignment horizontal="left"/>
    </xf>
    <xf numFmtId="0" fontId="8" fillId="0" borderId="0" xfId="0" applyFont="1" applyBorder="1" applyAlignment="1">
      <alignment horizontal="left" vertical="top"/>
    </xf>
    <xf numFmtId="0" fontId="10" fillId="0" borderId="0" xfId="7" applyFont="1" applyFill="1" applyBorder="1" applyAlignment="1">
      <alignment horizontal="left" vertical="center"/>
    </xf>
    <xf numFmtId="0" fontId="8" fillId="0" borderId="0" xfId="7" quotePrefix="1" applyFont="1" applyFill="1" applyBorder="1" applyAlignment="1">
      <alignment horizontal="left"/>
    </xf>
    <xf numFmtId="0" fontId="10" fillId="0" borderId="0" xfId="0" applyFont="1" applyBorder="1" applyAlignment="1">
      <alignment horizontal="left" vertical="top"/>
    </xf>
    <xf numFmtId="0" fontId="10" fillId="0" borderId="0" xfId="6" applyFont="1" applyBorder="1" applyAlignment="1"/>
    <xf numFmtId="0" fontId="13" fillId="0" borderId="0" xfId="0" applyFont="1" applyFill="1" applyAlignment="1"/>
    <xf numFmtId="0" fontId="9" fillId="0" borderId="0" xfId="0" applyFont="1" applyFill="1" applyAlignment="1"/>
    <xf numFmtId="0" fontId="8" fillId="0" borderId="0" xfId="9" applyFont="1" applyFill="1" applyAlignment="1">
      <alignment horizontal="center"/>
    </xf>
    <xf numFmtId="0" fontId="9" fillId="0" borderId="0" xfId="9" applyFont="1" applyFill="1"/>
    <xf numFmtId="0" fontId="7" fillId="0" borderId="0" xfId="9" applyFont="1" applyFill="1" applyBorder="1" applyAlignment="1">
      <alignment horizontal="center" wrapText="1"/>
    </xf>
    <xf numFmtId="0" fontId="8" fillId="0" borderId="0" xfId="8" applyFont="1" applyFill="1" applyBorder="1" applyAlignment="1"/>
    <xf numFmtId="166" fontId="9" fillId="0" borderId="0" xfId="9" applyNumberFormat="1" applyFont="1" applyFill="1"/>
    <xf numFmtId="0" fontId="8" fillId="0" borderId="0" xfId="7" applyFont="1" applyBorder="1" applyAlignment="1"/>
    <xf numFmtId="0" fontId="7" fillId="0" borderId="0" xfId="9" applyFont="1" applyFill="1" applyBorder="1" applyAlignment="1">
      <alignment horizontal="center"/>
    </xf>
    <xf numFmtId="0" fontId="8" fillId="0" borderId="0" xfId="0" applyFont="1" applyBorder="1" applyAlignment="1"/>
    <xf numFmtId="0" fontId="10" fillId="0" borderId="0" xfId="6" applyFont="1" applyFill="1" applyBorder="1" applyAlignment="1"/>
    <xf numFmtId="0" fontId="10" fillId="0" borderId="0" xfId="6" applyFont="1" applyAlignment="1"/>
    <xf numFmtId="0" fontId="10" fillId="0" borderId="0" xfId="9" applyFont="1" applyFill="1" applyAlignment="1"/>
    <xf numFmtId="0" fontId="8" fillId="0" borderId="0" xfId="9" applyFont="1" applyFill="1" applyAlignment="1"/>
    <xf numFmtId="0" fontId="10" fillId="0" borderId="0" xfId="6" applyFont="1" applyFill="1" applyAlignment="1"/>
    <xf numFmtId="0" fontId="7" fillId="0" borderId="0" xfId="9" applyFont="1" applyFill="1" applyAlignment="1"/>
    <xf numFmtId="0" fontId="7" fillId="0" borderId="0" xfId="0" applyFont="1" applyAlignment="1"/>
    <xf numFmtId="0" fontId="9" fillId="0" borderId="0" xfId="9" applyFont="1" applyFill="1" applyAlignment="1"/>
    <xf numFmtId="0" fontId="10" fillId="0" borderId="0" xfId="0" applyFont="1" applyBorder="1" applyAlignment="1"/>
    <xf numFmtId="0" fontId="10" fillId="0" borderId="0" xfId="0" applyFont="1" applyAlignment="1">
      <alignment horizontal="left" vertical="center"/>
    </xf>
    <xf numFmtId="0" fontId="8" fillId="0" borderId="0" xfId="13" applyFont="1" applyAlignment="1">
      <alignment horizontal="left" vertical="center"/>
    </xf>
    <xf numFmtId="0" fontId="8" fillId="0" borderId="0" xfId="0" applyFont="1"/>
    <xf numFmtId="0" fontId="10" fillId="0" borderId="0" xfId="13" applyFont="1" applyAlignment="1">
      <alignment horizontal="left" vertical="center"/>
    </xf>
    <xf numFmtId="0" fontId="10" fillId="0" borderId="0" xfId="13" applyFont="1" applyBorder="1" applyAlignment="1">
      <alignment horizontal="left" vertical="center"/>
    </xf>
    <xf numFmtId="0" fontId="10" fillId="0" borderId="0" xfId="13" applyFont="1" applyBorder="1" applyAlignment="1">
      <alignment horizontal="left" vertical="center" wrapText="1"/>
    </xf>
    <xf numFmtId="0" fontId="8" fillId="0" borderId="0" xfId="13" applyFont="1" applyBorder="1" applyAlignment="1">
      <alignment horizontal="center" vertical="center"/>
    </xf>
    <xf numFmtId="0" fontId="10" fillId="0" borderId="0" xfId="0" applyFont="1" applyBorder="1" applyAlignment="1">
      <alignment horizontal="left" vertical="center"/>
    </xf>
    <xf numFmtId="0" fontId="8" fillId="0" borderId="0" xfId="13" applyFont="1" applyBorder="1" applyAlignment="1">
      <alignment horizontal="left" vertical="center"/>
    </xf>
    <xf numFmtId="0" fontId="8" fillId="0" borderId="0" xfId="13" quotePrefix="1" applyFont="1" applyBorder="1" applyAlignment="1">
      <alignment horizontal="left" vertical="center" wrapText="1"/>
    </xf>
    <xf numFmtId="14" fontId="10" fillId="0" borderId="1" xfId="7" applyNumberFormat="1" applyFont="1" applyFill="1" applyBorder="1" applyAlignment="1">
      <alignment horizontal="center"/>
    </xf>
    <xf numFmtId="166" fontId="8" fillId="0" borderId="0" xfId="8" applyNumberFormat="1" applyFont="1" applyFill="1" applyAlignment="1">
      <alignment vertical="center"/>
    </xf>
    <xf numFmtId="166" fontId="11" fillId="0" borderId="0" xfId="8" applyNumberFormat="1" applyFont="1" applyFill="1" applyAlignment="1">
      <alignment vertical="center"/>
    </xf>
    <xf numFmtId="0" fontId="8" fillId="0" borderId="0" xfId="7" applyFont="1" applyFill="1" applyBorder="1" applyAlignment="1">
      <alignment vertical="center"/>
    </xf>
    <xf numFmtId="0" fontId="11" fillId="0" borderId="0" xfId="7" applyFont="1" applyFill="1" applyBorder="1" applyAlignment="1">
      <alignment vertical="center"/>
    </xf>
    <xf numFmtId="166" fontId="11" fillId="0" borderId="0" xfId="8" applyNumberFormat="1" applyFont="1" applyFill="1" applyBorder="1" applyAlignment="1">
      <alignment vertical="center"/>
    </xf>
    <xf numFmtId="166" fontId="11" fillId="0" borderId="0" xfId="8" applyNumberFormat="1" applyFont="1" applyFill="1" applyAlignment="1">
      <alignment vertical="center" wrapText="1"/>
    </xf>
    <xf numFmtId="14" fontId="10" fillId="0" borderId="0" xfId="7" applyNumberFormat="1" applyFont="1" applyFill="1" applyBorder="1" applyAlignment="1">
      <alignment horizontal="center"/>
    </xf>
    <xf numFmtId="3" fontId="11" fillId="0" borderId="0" xfId="1" applyNumberFormat="1" applyFont="1" applyFill="1" applyAlignment="1">
      <alignment horizontal="right"/>
    </xf>
    <xf numFmtId="3" fontId="12" fillId="0" borderId="0" xfId="8" applyNumberFormat="1" applyFont="1" applyFill="1" applyAlignment="1">
      <alignment horizontal="right"/>
    </xf>
    <xf numFmtId="166" fontId="11" fillId="0" borderId="0" xfId="8" applyNumberFormat="1" applyFont="1" applyFill="1" applyAlignment="1">
      <alignment horizontal="right"/>
    </xf>
    <xf numFmtId="3" fontId="12" fillId="0" borderId="0" xfId="1" applyNumberFormat="1" applyFont="1" applyFill="1" applyAlignment="1">
      <alignment horizontal="right"/>
    </xf>
    <xf numFmtId="3" fontId="12" fillId="0" borderId="3" xfId="2" applyNumberFormat="1" applyFont="1" applyFill="1" applyBorder="1" applyAlignment="1"/>
    <xf numFmtId="166" fontId="12" fillId="0" borderId="0" xfId="2" applyNumberFormat="1" applyFont="1" applyFill="1" applyBorder="1" applyAlignment="1"/>
    <xf numFmtId="164" fontId="11" fillId="0" borderId="0" xfId="2" applyNumberFormat="1" applyFont="1" applyFill="1" applyBorder="1" applyAlignment="1">
      <alignment horizontal="left"/>
    </xf>
    <xf numFmtId="3" fontId="12" fillId="0" borderId="2" xfId="2" applyNumberFormat="1" applyFont="1" applyFill="1" applyBorder="1" applyAlignment="1"/>
    <xf numFmtId="164" fontId="8" fillId="0" borderId="0" xfId="2" applyNumberFormat="1" applyFont="1" applyFill="1" applyBorder="1" applyAlignment="1">
      <alignment horizontal="left"/>
    </xf>
    <xf numFmtId="3" fontId="10" fillId="0" borderId="0" xfId="2" applyNumberFormat="1" applyFont="1" applyFill="1" applyBorder="1" applyAlignment="1"/>
    <xf numFmtId="166" fontId="10" fillId="0" borderId="0" xfId="2" applyNumberFormat="1" applyFont="1" applyFill="1" applyBorder="1" applyAlignment="1"/>
    <xf numFmtId="3" fontId="10" fillId="0" borderId="3" xfId="2" applyNumberFormat="1" applyFont="1" applyFill="1" applyBorder="1" applyAlignment="1"/>
    <xf numFmtId="0" fontId="8" fillId="0" borderId="0" xfId="9" applyFont="1"/>
    <xf numFmtId="0" fontId="8" fillId="0" borderId="0" xfId="9" applyFont="1" applyBorder="1"/>
    <xf numFmtId="14" fontId="10" fillId="0" borderId="0" xfId="7" applyNumberFormat="1" applyFont="1" applyFill="1" applyBorder="1" applyAlignment="1">
      <alignment horizontal="center" wrapText="1"/>
    </xf>
    <xf numFmtId="3" fontId="11" fillId="0" borderId="0" xfId="8" applyNumberFormat="1" applyFont="1" applyFill="1" applyAlignment="1">
      <alignment horizontal="right"/>
    </xf>
    <xf numFmtId="0" fontId="10" fillId="0" borderId="0" xfId="9" applyFont="1" applyAlignment="1">
      <alignment horizontal="left"/>
    </xf>
    <xf numFmtId="0" fontId="10" fillId="0" borderId="0" xfId="0" applyFont="1" applyFill="1" applyBorder="1" applyAlignment="1">
      <alignment horizontal="center" vertical="center" wrapText="1"/>
    </xf>
    <xf numFmtId="169"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3" applyFont="1" applyFill="1" applyBorder="1" applyAlignment="1">
      <alignment vertical="center"/>
    </xf>
    <xf numFmtId="0" fontId="8" fillId="0" borderId="0" xfId="0" applyFont="1" applyFill="1" applyBorder="1"/>
    <xf numFmtId="0" fontId="8" fillId="0" borderId="0" xfId="3" applyFont="1" applyFill="1" applyBorder="1" applyAlignment="1">
      <alignment horizontal="left" vertical="center"/>
    </xf>
    <xf numFmtId="0" fontId="8" fillId="0" borderId="0" xfId="3" applyFont="1" applyFill="1" applyBorder="1" applyAlignment="1">
      <alignment horizontal="left" vertical="center" wrapText="1"/>
    </xf>
    <xf numFmtId="0" fontId="8" fillId="0" borderId="4" xfId="3" applyFont="1" applyFill="1" applyBorder="1" applyAlignment="1">
      <alignment horizontal="left" vertical="center" wrapText="1"/>
    </xf>
    <xf numFmtId="0" fontId="10" fillId="0" borderId="0" xfId="3" applyFont="1" applyFill="1" applyBorder="1" applyAlignment="1">
      <alignment horizontal="left" vertical="center"/>
    </xf>
    <xf numFmtId="0" fontId="8" fillId="0" borderId="0" xfId="7" applyFont="1" applyFill="1" applyBorder="1" applyAlignment="1">
      <alignment horizontal="left" vertical="center" wrapText="1"/>
    </xf>
    <xf numFmtId="2" fontId="8" fillId="0" borderId="0" xfId="3" applyNumberFormat="1" applyFont="1" applyFill="1" applyBorder="1" applyAlignment="1">
      <alignment horizontal="left" vertical="center" wrapText="1"/>
    </xf>
    <xf numFmtId="0" fontId="8" fillId="0" borderId="4" xfId="3" applyFont="1" applyFill="1" applyBorder="1" applyAlignment="1">
      <alignment horizontal="left" vertical="center"/>
    </xf>
    <xf numFmtId="0" fontId="8" fillId="0" borderId="0"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2" xfId="3" applyFont="1" applyFill="1" applyBorder="1" applyAlignment="1">
      <alignment vertical="center" wrapText="1"/>
    </xf>
    <xf numFmtId="0" fontId="8" fillId="0" borderId="6" xfId="3" applyFont="1" applyFill="1" applyBorder="1" applyAlignment="1">
      <alignment vertical="center" wrapText="1"/>
    </xf>
    <xf numFmtId="0" fontId="8" fillId="0" borderId="4" xfId="3" applyFont="1" applyFill="1" applyBorder="1" applyAlignment="1">
      <alignment vertical="center"/>
    </xf>
    <xf numFmtId="169" fontId="10" fillId="0" borderId="1" xfId="9" applyNumberFormat="1" applyFont="1" applyBorder="1" applyAlignment="1">
      <alignment horizontal="center" vertical="center" wrapText="1"/>
    </xf>
    <xf numFmtId="0" fontId="8" fillId="0" borderId="4" xfId="13" quotePrefix="1" applyFont="1" applyBorder="1" applyAlignment="1">
      <alignment horizontal="left" vertical="center" wrapText="1"/>
    </xf>
    <xf numFmtId="0" fontId="10" fillId="0" borderId="5" xfId="0" applyFont="1" applyBorder="1" applyAlignment="1">
      <alignment horizontal="left" vertical="center"/>
    </xf>
    <xf numFmtId="3" fontId="11" fillId="2" borderId="0" xfId="1" applyNumberFormat="1" applyFont="1" applyFill="1" applyAlignment="1">
      <alignment horizontal="right"/>
    </xf>
    <xf numFmtId="3" fontId="11" fillId="0" borderId="0" xfId="11" applyNumberFormat="1" applyFont="1" applyFill="1" applyAlignment="1">
      <alignment horizontal="right"/>
    </xf>
    <xf numFmtId="166" fontId="8" fillId="0" borderId="7" xfId="12" applyNumberFormat="1" applyFont="1" applyFill="1" applyBorder="1" applyAlignment="1">
      <alignment horizontal="right"/>
    </xf>
    <xf numFmtId="0" fontId="8" fillId="0" borderId="7" xfId="9" applyFont="1" applyFill="1" applyBorder="1" applyAlignment="1">
      <alignment horizontal="right"/>
    </xf>
    <xf numFmtId="166" fontId="8" fillId="0" borderId="7" xfId="3" applyNumberFormat="1" applyFont="1" applyFill="1" applyBorder="1" applyAlignment="1">
      <alignment horizontal="right"/>
    </xf>
    <xf numFmtId="166" fontId="10" fillId="0" borderId="7" xfId="8" applyNumberFormat="1" applyFont="1" applyFill="1" applyBorder="1" applyAlignment="1">
      <alignment horizontal="right" vertical="center"/>
    </xf>
    <xf numFmtId="166" fontId="8" fillId="0" borderId="7" xfId="8" applyNumberFormat="1" applyFont="1" applyFill="1" applyBorder="1" applyAlignment="1">
      <alignment horizontal="right"/>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right" vertical="center"/>
    </xf>
    <xf numFmtId="0" fontId="18" fillId="0" borderId="0" xfId="0" applyFont="1"/>
    <xf numFmtId="0" fontId="18" fillId="0" borderId="0" xfId="0" applyFont="1" applyAlignment="1">
      <alignment horizontal="left"/>
    </xf>
    <xf numFmtId="0" fontId="18" fillId="0" borderId="0" xfId="0" applyFont="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xf>
    <xf numFmtId="3" fontId="10" fillId="0" borderId="7" xfId="13" applyNumberFormat="1" applyFont="1" applyBorder="1"/>
    <xf numFmtId="0" fontId="7" fillId="0" borderId="6" xfId="0" applyFont="1" applyFill="1" applyBorder="1" applyAlignment="1"/>
    <xf numFmtId="0" fontId="8" fillId="0" borderId="6" xfId="0" applyFont="1" applyBorder="1"/>
    <xf numFmtId="3" fontId="10" fillId="0" borderId="9" xfId="13" applyNumberFormat="1" applyFont="1" applyBorder="1"/>
    <xf numFmtId="166" fontId="10" fillId="0" borderId="9" xfId="8" applyNumberFormat="1" applyFont="1" applyFill="1" applyBorder="1" applyAlignment="1">
      <alignment horizontal="right" vertical="center"/>
    </xf>
    <xf numFmtId="3" fontId="10" fillId="0" borderId="10" xfId="13" applyNumberFormat="1" applyFont="1" applyBorder="1"/>
    <xf numFmtId="166" fontId="10" fillId="0" borderId="10" xfId="8" applyNumberFormat="1" applyFont="1" applyFill="1" applyBorder="1" applyAlignment="1">
      <alignment horizontal="right" vertical="center"/>
    </xf>
    <xf numFmtId="166" fontId="8" fillId="2" borderId="0" xfId="8" applyNumberFormat="1" applyFont="1" applyFill="1" applyAlignment="1">
      <alignment vertical="center"/>
    </xf>
    <xf numFmtId="166" fontId="8" fillId="0" borderId="0" xfId="8" applyNumberFormat="1" applyFont="1" applyFill="1" applyAlignment="1"/>
    <xf numFmtId="166" fontId="8" fillId="2" borderId="0" xfId="8" applyNumberFormat="1" applyFont="1" applyFill="1" applyAlignment="1">
      <alignment horizontal="right"/>
    </xf>
    <xf numFmtId="3" fontId="8" fillId="2" borderId="0" xfId="7" applyNumberFormat="1" applyFont="1" applyFill="1" applyBorder="1" applyAlignment="1">
      <alignment vertical="center"/>
    </xf>
    <xf numFmtId="166" fontId="11" fillId="2" borderId="0" xfId="8" applyNumberFormat="1" applyFont="1" applyFill="1" applyAlignment="1">
      <alignment horizontal="right"/>
    </xf>
    <xf numFmtId="166" fontId="11" fillId="0" borderId="0" xfId="8" applyNumberFormat="1" applyFont="1" applyFill="1" applyAlignment="1"/>
    <xf numFmtId="166" fontId="8" fillId="0" borderId="0" xfId="11" applyNumberFormat="1" applyFont="1" applyFill="1" applyBorder="1" applyAlignment="1">
      <alignment vertical="center"/>
    </xf>
    <xf numFmtId="3" fontId="8" fillId="0" borderId="7" xfId="13" applyNumberFormat="1" applyFont="1" applyBorder="1"/>
    <xf numFmtId="3" fontId="8" fillId="0" borderId="7" xfId="8" applyNumberFormat="1" applyFont="1" applyFill="1" applyBorder="1" applyAlignment="1">
      <alignment horizontal="right"/>
    </xf>
    <xf numFmtId="0" fontId="18" fillId="2" borderId="0" xfId="0" applyFont="1" applyFill="1" applyAlignment="1">
      <alignment horizontal="justify" vertical="center"/>
    </xf>
    <xf numFmtId="0" fontId="15" fillId="3" borderId="0" xfId="0" applyFont="1" applyFill="1" applyAlignment="1" applyProtection="1">
      <alignment vertical="center"/>
    </xf>
    <xf numFmtId="0" fontId="15" fillId="3"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22" fillId="3" borderId="12" xfId="0" applyFont="1" applyFill="1" applyBorder="1" applyAlignment="1" applyProtection="1">
      <alignment horizontal="center" vertical="center" wrapText="1"/>
    </xf>
    <xf numFmtId="0" fontId="22" fillId="3" borderId="13" xfId="0" applyFont="1" applyFill="1" applyBorder="1" applyAlignment="1" applyProtection="1">
      <alignment horizontal="center" vertical="center" wrapText="1"/>
    </xf>
    <xf numFmtId="0" fontId="23" fillId="3" borderId="7" xfId="0" applyFont="1" applyFill="1" applyBorder="1" applyAlignment="1" applyProtection="1">
      <alignment vertical="center" wrapText="1"/>
    </xf>
    <xf numFmtId="0" fontId="23" fillId="3" borderId="7" xfId="0" applyFont="1" applyFill="1" applyBorder="1" applyAlignment="1" applyProtection="1">
      <alignment horizontal="center" vertical="center"/>
    </xf>
    <xf numFmtId="170" fontId="23" fillId="3" borderId="7" xfId="0" applyNumberFormat="1" applyFont="1" applyFill="1" applyBorder="1" applyAlignment="1" applyProtection="1">
      <alignment horizontal="center" vertical="center"/>
    </xf>
    <xf numFmtId="0" fontId="23" fillId="3" borderId="7" xfId="0" applyFont="1" applyFill="1" applyBorder="1" applyAlignment="1" applyProtection="1">
      <alignment vertical="center"/>
    </xf>
    <xf numFmtId="0" fontId="23" fillId="0" borderId="7" xfId="0" applyFont="1" applyFill="1" applyBorder="1" applyAlignment="1" applyProtection="1">
      <alignment vertical="center" wrapText="1"/>
    </xf>
    <xf numFmtId="0" fontId="23" fillId="0" borderId="7" xfId="0" applyFont="1" applyFill="1" applyBorder="1" applyAlignment="1" applyProtection="1">
      <alignment horizontal="center" vertical="center"/>
    </xf>
    <xf numFmtId="10" fontId="23" fillId="0" borderId="7" xfId="0" applyNumberFormat="1" applyFont="1" applyFill="1" applyBorder="1" applyAlignment="1" applyProtection="1">
      <alignment horizontal="center" vertical="center"/>
    </xf>
    <xf numFmtId="171" fontId="18" fillId="0" borderId="7" xfId="0" applyNumberFormat="1" applyFont="1" applyBorder="1" applyAlignment="1">
      <alignment horizontal="center" vertical="center" wrapText="1"/>
    </xf>
    <xf numFmtId="0" fontId="18" fillId="2" borderId="0" xfId="0" applyFont="1" applyFill="1" applyAlignment="1">
      <alignment horizontal="justify" vertical="center" wrapText="1"/>
    </xf>
    <xf numFmtId="3" fontId="11" fillId="2" borderId="0" xfId="8" applyNumberFormat="1" applyFont="1" applyFill="1" applyAlignment="1">
      <alignment horizontal="right"/>
    </xf>
    <xf numFmtId="3" fontId="11" fillId="2" borderId="0" xfId="8" applyNumberFormat="1" applyFont="1" applyFill="1" applyAlignment="1">
      <alignment horizontal="right" wrapText="1"/>
    </xf>
    <xf numFmtId="166" fontId="11" fillId="0" borderId="0" xfId="8" applyNumberFormat="1" applyFont="1" applyFill="1" applyAlignment="1">
      <alignment horizontal="right" vertical="center"/>
    </xf>
    <xf numFmtId="166" fontId="8" fillId="2" borderId="0" xfId="11" applyNumberFormat="1" applyFont="1" applyFill="1" applyBorder="1" applyAlignment="1"/>
    <xf numFmtId="0" fontId="18" fillId="0" borderId="0" xfId="0" applyFont="1" applyFill="1" applyAlignment="1">
      <alignment horizontal="justify" vertical="center" wrapText="1"/>
    </xf>
    <xf numFmtId="0" fontId="10" fillId="0" borderId="0" xfId="7" applyFont="1" applyFill="1" applyBorder="1" applyAlignment="1">
      <alignment horizontal="left" wrapText="1"/>
    </xf>
    <xf numFmtId="0" fontId="24" fillId="0" borderId="0" xfId="7" applyFont="1" applyFill="1" applyBorder="1" applyAlignment="1">
      <alignment horizontal="left"/>
    </xf>
    <xf numFmtId="166" fontId="8" fillId="0" borderId="11" xfId="3" applyNumberFormat="1" applyFont="1" applyFill="1" applyBorder="1" applyAlignment="1">
      <alignment horizontal="right"/>
    </xf>
    <xf numFmtId="0" fontId="8" fillId="0" borderId="7" xfId="3" applyFont="1" applyFill="1" applyBorder="1" applyAlignment="1">
      <alignment vertical="center"/>
    </xf>
    <xf numFmtId="0" fontId="18" fillId="0" borderId="0" xfId="0" applyFont="1" applyFill="1" applyAlignment="1">
      <alignment horizontal="left" vertical="center" wrapText="1"/>
    </xf>
    <xf numFmtId="0" fontId="24" fillId="0" borderId="0" xfId="0" applyFont="1" applyFill="1" applyBorder="1" applyAlignment="1">
      <alignment horizontal="left" vertical="top" wrapText="1"/>
    </xf>
    <xf numFmtId="0" fontId="24" fillId="0" borderId="0" xfId="7" applyFont="1" applyFill="1" applyBorder="1" applyAlignment="1">
      <alignment horizontal="left" wrapText="1"/>
    </xf>
    <xf numFmtId="166" fontId="8" fillId="0" borderId="7" xfId="12" applyNumberFormat="1" applyFont="1" applyFill="1" applyBorder="1" applyAlignment="1"/>
    <xf numFmtId="166" fontId="8" fillId="0" borderId="8" xfId="12" applyNumberFormat="1" applyFont="1" applyFill="1" applyBorder="1" applyAlignment="1"/>
    <xf numFmtId="166" fontId="10" fillId="0" borderId="8" xfId="12" applyNumberFormat="1" applyFont="1" applyFill="1" applyBorder="1" applyAlignment="1"/>
    <xf numFmtId="166" fontId="8" fillId="2" borderId="7" xfId="12" applyNumberFormat="1" applyFont="1" applyFill="1" applyBorder="1" applyAlignment="1"/>
    <xf numFmtId="166" fontId="8" fillId="0" borderId="14" xfId="12" applyNumberFormat="1" applyFont="1" applyFill="1" applyBorder="1" applyAlignment="1"/>
    <xf numFmtId="166" fontId="10" fillId="0" borderId="7" xfId="12" applyNumberFormat="1" applyFont="1" applyFill="1" applyBorder="1" applyAlignment="1"/>
    <xf numFmtId="166" fontId="8" fillId="2" borderId="14" xfId="12" applyNumberFormat="1" applyFont="1" applyFill="1" applyBorder="1" applyAlignment="1"/>
    <xf numFmtId="166" fontId="8" fillId="2" borderId="7" xfId="12" applyNumberFormat="1" applyFont="1" applyFill="1" applyBorder="1" applyAlignment="1">
      <alignment horizontal="right"/>
    </xf>
    <xf numFmtId="166" fontId="8" fillId="2" borderId="14" xfId="12" applyNumberFormat="1" applyFont="1" applyFill="1" applyBorder="1" applyAlignment="1">
      <alignment horizontal="right"/>
    </xf>
    <xf numFmtId="166" fontId="10" fillId="2" borderId="7" xfId="12" applyNumberFormat="1" applyFont="1" applyFill="1" applyBorder="1" applyAlignment="1"/>
    <xf numFmtId="166" fontId="1" fillId="2" borderId="0" xfId="8" applyNumberFormat="1" applyFont="1" applyFill="1" applyAlignment="1">
      <alignment horizontal="right" vertical="center"/>
    </xf>
    <xf numFmtId="14" fontId="8" fillId="0" borderId="0" xfId="7" applyNumberFormat="1" applyFont="1" applyFill="1" applyBorder="1" applyAlignment="1">
      <alignment horizontal="center" wrapText="1"/>
    </xf>
    <xf numFmtId="14" fontId="8" fillId="0" borderId="1" xfId="7" applyNumberFormat="1" applyFont="1" applyFill="1" applyBorder="1" applyAlignment="1">
      <alignment horizontal="center"/>
    </xf>
    <xf numFmtId="166" fontId="8" fillId="0" borderId="2" xfId="11" applyNumberFormat="1" applyFont="1" applyFill="1" applyBorder="1" applyAlignment="1">
      <alignment vertical="center"/>
    </xf>
    <xf numFmtId="166" fontId="11" fillId="0" borderId="0" xfId="11" applyNumberFormat="1" applyFont="1" applyFill="1" applyBorder="1" applyAlignment="1">
      <alignment vertical="center"/>
    </xf>
    <xf numFmtId="166" fontId="11" fillId="0" borderId="3" xfId="8" applyNumberFormat="1" applyFont="1" applyFill="1" applyBorder="1" applyAlignment="1">
      <alignment vertical="center"/>
    </xf>
    <xf numFmtId="166" fontId="8" fillId="0" borderId="3" xfId="11" applyNumberFormat="1" applyFont="1" applyFill="1" applyBorder="1" applyAlignment="1">
      <alignment vertical="center"/>
    </xf>
    <xf numFmtId="166" fontId="9" fillId="0" borderId="3" xfId="9" applyNumberFormat="1" applyFont="1" applyFill="1" applyBorder="1" applyAlignment="1">
      <alignment vertical="center"/>
    </xf>
    <xf numFmtId="166" fontId="9" fillId="0" borderId="0" xfId="9" applyNumberFormat="1" applyFont="1" applyFill="1" applyBorder="1" applyAlignment="1">
      <alignment vertical="center"/>
    </xf>
    <xf numFmtId="168" fontId="8" fillId="0" borderId="0" xfId="11" applyNumberFormat="1" applyFont="1" applyFill="1" applyBorder="1" applyAlignment="1"/>
    <xf numFmtId="166" fontId="11" fillId="2" borderId="0" xfId="8" applyNumberFormat="1" applyFont="1" applyFill="1" applyAlignment="1">
      <alignment vertical="center"/>
    </xf>
    <xf numFmtId="166" fontId="11" fillId="2" borderId="0" xfId="8" applyNumberFormat="1" applyFont="1" applyFill="1" applyAlignment="1">
      <alignment horizontal="right" vertical="center"/>
    </xf>
    <xf numFmtId="3" fontId="25" fillId="2" borderId="0" xfId="1" applyNumberFormat="1" applyFont="1" applyFill="1" applyAlignment="1">
      <alignment horizontal="right"/>
    </xf>
    <xf numFmtId="3" fontId="25" fillId="0" borderId="0" xfId="1" applyNumberFormat="1" applyFont="1" applyFill="1" applyAlignment="1">
      <alignment horizontal="right"/>
    </xf>
    <xf numFmtId="3" fontId="25" fillId="2" borderId="4" xfId="1" applyNumberFormat="1" applyFont="1" applyFill="1" applyBorder="1" applyAlignment="1">
      <alignment horizontal="right"/>
    </xf>
    <xf numFmtId="3" fontId="25" fillId="0" borderId="4" xfId="1" applyNumberFormat="1" applyFont="1" applyFill="1" applyBorder="1" applyAlignment="1">
      <alignment horizontal="right"/>
    </xf>
    <xf numFmtId="0" fontId="10" fillId="0" borderId="0" xfId="3" applyFont="1" applyFill="1" applyBorder="1" applyAlignment="1">
      <alignment vertical="top"/>
    </xf>
    <xf numFmtId="0" fontId="8" fillId="0" borderId="0" xfId="0" applyFont="1" applyFill="1" applyBorder="1" applyAlignment="1">
      <alignment vertical="top"/>
    </xf>
    <xf numFmtId="0" fontId="10" fillId="0" borderId="0" xfId="13" applyFont="1" applyAlignment="1">
      <alignment horizontal="left" vertical="center"/>
    </xf>
    <xf numFmtId="0" fontId="10" fillId="0" borderId="0" xfId="0" applyFont="1" applyAlignment="1">
      <alignment horizontal="left" vertical="center"/>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20" fillId="3" borderId="0" xfId="0" applyFont="1" applyFill="1" applyAlignment="1" applyProtection="1">
      <alignment horizontal="center" vertical="center"/>
    </xf>
    <xf numFmtId="0" fontId="21" fillId="0" borderId="0" xfId="0" applyFont="1" applyAlignment="1">
      <alignment horizontal="center" vertical="center"/>
    </xf>
    <xf numFmtId="0" fontId="10" fillId="0" borderId="0" xfId="13" applyFont="1" applyBorder="1" applyAlignment="1">
      <alignment horizontal="center" vertical="center" wrapText="1"/>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10" zoomScaleNormal="100" workbookViewId="0">
      <selection activeCell="B38" sqref="B38:D46"/>
    </sheetView>
  </sheetViews>
  <sheetFormatPr defaultRowHeight="12.75" x14ac:dyDescent="0.2"/>
  <cols>
    <col min="1" max="1" width="37.42578125" style="21" customWidth="1"/>
    <col min="2" max="2" width="15.7109375" style="1" customWidth="1"/>
    <col min="3" max="3" width="13.140625" style="1" customWidth="1"/>
    <col min="4" max="4" width="13.85546875" style="1" customWidth="1"/>
    <col min="5" max="5" width="4.28515625" style="1" customWidth="1"/>
    <col min="6" max="16384" width="9.140625" style="1"/>
  </cols>
  <sheetData>
    <row r="1" spans="1:5" x14ac:dyDescent="0.2">
      <c r="A1" s="12" t="s">
        <v>169</v>
      </c>
    </row>
    <row r="2" spans="1:5" x14ac:dyDescent="0.2">
      <c r="A2" s="12"/>
    </row>
    <row r="3" spans="1:5" x14ac:dyDescent="0.2">
      <c r="A3" s="12" t="s">
        <v>68</v>
      </c>
    </row>
    <row r="4" spans="1:5" ht="12.75" customHeight="1" x14ac:dyDescent="0.2">
      <c r="A4" s="9" t="s">
        <v>182</v>
      </c>
      <c r="B4" s="2"/>
      <c r="C4" s="2"/>
      <c r="D4" s="2"/>
    </row>
    <row r="5" spans="1:5" s="11" customFormat="1" x14ac:dyDescent="0.2">
      <c r="A5" s="13"/>
      <c r="B5" s="71" t="s">
        <v>183</v>
      </c>
      <c r="C5" s="71" t="s">
        <v>184</v>
      </c>
      <c r="D5" s="71" t="s">
        <v>141</v>
      </c>
      <c r="E5" s="1"/>
    </row>
    <row r="6" spans="1:5" ht="13.5" thickBot="1" x14ac:dyDescent="0.25">
      <c r="A6" s="14"/>
      <c r="B6" s="49" t="s">
        <v>10</v>
      </c>
      <c r="C6" s="49" t="s">
        <v>10</v>
      </c>
      <c r="D6" s="49" t="s">
        <v>10</v>
      </c>
    </row>
    <row r="7" spans="1:5" x14ac:dyDescent="0.2">
      <c r="A7" s="9" t="s">
        <v>9</v>
      </c>
      <c r="B7" s="56"/>
      <c r="C7" s="56"/>
      <c r="D7" s="56"/>
    </row>
    <row r="8" spans="1:5" x14ac:dyDescent="0.2">
      <c r="A8" s="8" t="s">
        <v>28</v>
      </c>
      <c r="B8" s="95">
        <v>1557808</v>
      </c>
      <c r="C8" s="57">
        <v>1429587</v>
      </c>
      <c r="D8" s="95">
        <v>2080444</v>
      </c>
    </row>
    <row r="9" spans="1:5" x14ac:dyDescent="0.2">
      <c r="A9" s="15" t="s">
        <v>0</v>
      </c>
      <c r="B9" s="95">
        <v>861328</v>
      </c>
      <c r="C9" s="57">
        <v>818976</v>
      </c>
      <c r="D9" s="95">
        <v>593164</v>
      </c>
    </row>
    <row r="10" spans="1:5" x14ac:dyDescent="0.2">
      <c r="A10" s="15" t="s">
        <v>27</v>
      </c>
      <c r="B10" s="95">
        <v>586406</v>
      </c>
      <c r="C10" s="57">
        <v>517788</v>
      </c>
      <c r="D10" s="95">
        <v>398097</v>
      </c>
    </row>
    <row r="11" spans="1:5" ht="25.5" x14ac:dyDescent="0.2">
      <c r="A11" s="153" t="s">
        <v>171</v>
      </c>
      <c r="B11" s="123">
        <v>-4805</v>
      </c>
      <c r="C11" s="59">
        <v>0</v>
      </c>
      <c r="D11" s="123">
        <v>-4624</v>
      </c>
    </row>
    <row r="12" spans="1:5" x14ac:dyDescent="0.2">
      <c r="A12" s="148" t="s">
        <v>170</v>
      </c>
      <c r="B12" s="58">
        <f>B10+B11</f>
        <v>581601</v>
      </c>
      <c r="C12" s="58">
        <f>C10+C11</f>
        <v>517788</v>
      </c>
      <c r="D12" s="58">
        <f>D10+D11</f>
        <v>393473</v>
      </c>
    </row>
    <row r="13" spans="1:5" x14ac:dyDescent="0.2">
      <c r="A13" s="9" t="s">
        <v>153</v>
      </c>
      <c r="B13" s="58">
        <f>B8+B9+B12</f>
        <v>3000737</v>
      </c>
      <c r="C13" s="58">
        <f>C8+C9+C12</f>
        <v>2766351</v>
      </c>
      <c r="D13" s="58">
        <f>D8+D9+D12</f>
        <v>3067081</v>
      </c>
    </row>
    <row r="14" spans="1:5" s="4" customFormat="1" x14ac:dyDescent="0.2">
      <c r="A14" s="8" t="s">
        <v>1</v>
      </c>
      <c r="B14" s="143">
        <v>1670191</v>
      </c>
      <c r="C14" s="72">
        <v>1577015</v>
      </c>
      <c r="D14" s="143">
        <v>2012812</v>
      </c>
      <c r="E14" s="1"/>
    </row>
    <row r="15" spans="1:5" s="4" customFormat="1" ht="25.5" x14ac:dyDescent="0.2">
      <c r="A15" s="3" t="s">
        <v>162</v>
      </c>
      <c r="B15" s="95">
        <v>79407</v>
      </c>
      <c r="C15" s="57">
        <v>12083</v>
      </c>
      <c r="D15" s="95">
        <v>23077</v>
      </c>
      <c r="E15" s="1"/>
    </row>
    <row r="16" spans="1:5" x14ac:dyDescent="0.2">
      <c r="A16" s="8" t="s">
        <v>26</v>
      </c>
      <c r="B16" s="95">
        <v>277275</v>
      </c>
      <c r="C16" s="57">
        <v>222579</v>
      </c>
      <c r="D16" s="95">
        <v>247963</v>
      </c>
    </row>
    <row r="17" spans="1:4" ht="25.5" x14ac:dyDescent="0.2">
      <c r="A17" s="154" t="s">
        <v>172</v>
      </c>
      <c r="B17" s="59">
        <v>0</v>
      </c>
      <c r="C17" s="59">
        <v>-836</v>
      </c>
      <c r="D17" s="123">
        <v>0</v>
      </c>
    </row>
    <row r="18" spans="1:4" x14ac:dyDescent="0.2">
      <c r="A18" s="148" t="s">
        <v>175</v>
      </c>
      <c r="B18" s="58">
        <f>B16+B17</f>
        <v>277275</v>
      </c>
      <c r="C18" s="58">
        <f>C16+C17</f>
        <v>221743</v>
      </c>
      <c r="D18" s="58">
        <f>D16+D17</f>
        <v>247963</v>
      </c>
    </row>
    <row r="19" spans="1:4" x14ac:dyDescent="0.2">
      <c r="A19" s="8" t="s">
        <v>25</v>
      </c>
      <c r="B19" s="95">
        <v>6692405</v>
      </c>
      <c r="C19" s="57">
        <v>6255220</v>
      </c>
      <c r="D19" s="95">
        <v>6606775</v>
      </c>
    </row>
    <row r="20" spans="1:4" x14ac:dyDescent="0.2">
      <c r="A20" s="149" t="s">
        <v>173</v>
      </c>
      <c r="B20" s="123">
        <v>-380383</v>
      </c>
      <c r="C20" s="59">
        <v>-527153</v>
      </c>
      <c r="D20" s="123">
        <v>-410392</v>
      </c>
    </row>
    <row r="21" spans="1:4" x14ac:dyDescent="0.2">
      <c r="A21" s="148" t="s">
        <v>174</v>
      </c>
      <c r="B21" s="60">
        <f>B19+B20</f>
        <v>6312022</v>
      </c>
      <c r="C21" s="60">
        <f>C19+C20</f>
        <v>5728067</v>
      </c>
      <c r="D21" s="60">
        <f>D19+D20</f>
        <v>6196383</v>
      </c>
    </row>
    <row r="22" spans="1:4" x14ac:dyDescent="0.2">
      <c r="A22" s="16" t="s">
        <v>69</v>
      </c>
      <c r="B22" s="58">
        <f>B18+B21</f>
        <v>6589297</v>
      </c>
      <c r="C22" s="58">
        <f>C18+C21</f>
        <v>5949810</v>
      </c>
      <c r="D22" s="58">
        <f>D18+D21</f>
        <v>6444346</v>
      </c>
    </row>
    <row r="23" spans="1:4" x14ac:dyDescent="0.2">
      <c r="A23" s="8" t="s">
        <v>24</v>
      </c>
      <c r="B23" s="123">
        <f>3191-841</f>
        <v>2350</v>
      </c>
      <c r="C23" s="59">
        <v>0</v>
      </c>
      <c r="D23" s="123">
        <v>454</v>
      </c>
    </row>
    <row r="24" spans="1:4" x14ac:dyDescent="0.2">
      <c r="A24" s="17" t="s">
        <v>164</v>
      </c>
      <c r="B24" s="59">
        <v>0</v>
      </c>
      <c r="C24" s="59">
        <v>0</v>
      </c>
      <c r="D24" s="123">
        <v>0</v>
      </c>
    </row>
    <row r="25" spans="1:4" x14ac:dyDescent="0.2">
      <c r="A25" s="8" t="s">
        <v>23</v>
      </c>
      <c r="B25" s="95">
        <v>559974</v>
      </c>
      <c r="C25" s="57">
        <v>565683</v>
      </c>
      <c r="D25" s="95">
        <v>560853</v>
      </c>
    </row>
    <row r="26" spans="1:4" ht="13.5" customHeight="1" x14ac:dyDescent="0.2">
      <c r="A26" s="7" t="s">
        <v>22</v>
      </c>
      <c r="B26" s="95">
        <v>392147</v>
      </c>
      <c r="C26" s="57">
        <v>495957</v>
      </c>
      <c r="D26" s="95">
        <v>499908</v>
      </c>
    </row>
    <row r="27" spans="1:4" ht="13.5" thickBot="1" x14ac:dyDescent="0.25">
      <c r="A27" s="18" t="s">
        <v>17</v>
      </c>
      <c r="B27" s="61">
        <f>B13+B14+B15+B22+B23+B24+B25+B26</f>
        <v>12294103</v>
      </c>
      <c r="C27" s="61">
        <f>C13+C14+C15+C22+C23+C24+C25+C26</f>
        <v>11366899</v>
      </c>
      <c r="D27" s="61">
        <f>D13+D14+D15+D22+D23+D24+D25+D26</f>
        <v>12608531</v>
      </c>
    </row>
    <row r="28" spans="1:4" ht="13.5" thickTop="1" x14ac:dyDescent="0.2">
      <c r="A28" s="9"/>
      <c r="B28" s="62"/>
      <c r="C28" s="62"/>
      <c r="D28" s="62"/>
    </row>
    <row r="29" spans="1:4" x14ac:dyDescent="0.2">
      <c r="A29" s="14" t="s">
        <v>11</v>
      </c>
      <c r="B29" s="63"/>
      <c r="C29" s="63"/>
      <c r="D29" s="63"/>
    </row>
    <row r="30" spans="1:4" x14ac:dyDescent="0.2">
      <c r="A30" s="6" t="s">
        <v>160</v>
      </c>
      <c r="B30" s="95">
        <v>787689</v>
      </c>
      <c r="C30" s="96">
        <v>777095</v>
      </c>
      <c r="D30" s="95">
        <v>995081</v>
      </c>
    </row>
    <row r="31" spans="1:4" x14ac:dyDescent="0.2">
      <c r="A31" s="7" t="s">
        <v>15</v>
      </c>
      <c r="B31" s="144">
        <v>8197820</v>
      </c>
      <c r="C31" s="57">
        <v>7668674</v>
      </c>
      <c r="D31" s="144">
        <v>8223197</v>
      </c>
    </row>
    <row r="32" spans="1:4" x14ac:dyDescent="0.2">
      <c r="A32" s="7" t="s">
        <v>16</v>
      </c>
      <c r="B32" s="95">
        <v>1452606</v>
      </c>
      <c r="C32" s="57">
        <v>1245936</v>
      </c>
      <c r="D32" s="95">
        <v>1455395</v>
      </c>
    </row>
    <row r="33" spans="1:4" x14ac:dyDescent="0.2">
      <c r="A33" s="7" t="s">
        <v>14</v>
      </c>
      <c r="B33" s="95">
        <v>1201</v>
      </c>
      <c r="C33" s="145">
        <v>1932</v>
      </c>
      <c r="D33" s="95">
        <v>1350</v>
      </c>
    </row>
    <row r="34" spans="1:4" x14ac:dyDescent="0.2">
      <c r="A34" s="8" t="s">
        <v>2</v>
      </c>
      <c r="B34" s="95">
        <v>15555</v>
      </c>
      <c r="C34" s="57">
        <v>13416</v>
      </c>
      <c r="D34" s="95">
        <v>15555</v>
      </c>
    </row>
    <row r="35" spans="1:4" x14ac:dyDescent="0.2">
      <c r="A35" s="8" t="s">
        <v>13</v>
      </c>
      <c r="B35" s="145">
        <v>0</v>
      </c>
      <c r="C35" s="145">
        <v>2257</v>
      </c>
      <c r="D35" s="176">
        <v>0</v>
      </c>
    </row>
    <row r="36" spans="1:4" x14ac:dyDescent="0.2">
      <c r="A36" s="8" t="s">
        <v>155</v>
      </c>
      <c r="B36" s="145">
        <v>0</v>
      </c>
      <c r="C36" s="145">
        <v>0</v>
      </c>
      <c r="D36" s="95">
        <v>110217</v>
      </c>
    </row>
    <row r="37" spans="1:4" x14ac:dyDescent="0.2">
      <c r="A37" s="15" t="s">
        <v>12</v>
      </c>
      <c r="B37" s="95">
        <v>306958</v>
      </c>
      <c r="C37" s="95">
        <v>329381</v>
      </c>
      <c r="D37" s="95">
        <v>293147</v>
      </c>
    </row>
    <row r="38" spans="1:4" x14ac:dyDescent="0.2">
      <c r="A38" s="18" t="s">
        <v>18</v>
      </c>
      <c r="B38" s="64">
        <f>SUM(B30:B37)</f>
        <v>10761829</v>
      </c>
      <c r="C38" s="64">
        <f>SUM(C30:C37)</f>
        <v>10038691</v>
      </c>
      <c r="D38" s="64">
        <f>SUM(D30:D37)</f>
        <v>11093942</v>
      </c>
    </row>
    <row r="39" spans="1:4" x14ac:dyDescent="0.2">
      <c r="A39" s="8"/>
      <c r="B39" s="3"/>
      <c r="C39" s="3"/>
      <c r="D39" s="3"/>
    </row>
    <row r="40" spans="1:4" ht="12.75" customHeight="1" x14ac:dyDescent="0.2">
      <c r="A40" s="14" t="s">
        <v>19</v>
      </c>
      <c r="B40" s="65"/>
      <c r="C40" s="65"/>
      <c r="D40" s="65"/>
    </row>
    <row r="41" spans="1:4" x14ac:dyDescent="0.2">
      <c r="A41" s="7" t="s">
        <v>3</v>
      </c>
      <c r="B41" s="177">
        <v>1301658</v>
      </c>
      <c r="C41" s="178">
        <v>1126356</v>
      </c>
      <c r="D41" s="177">
        <v>1301658</v>
      </c>
    </row>
    <row r="42" spans="1:4" x14ac:dyDescent="0.2">
      <c r="A42" s="41" t="s">
        <v>113</v>
      </c>
      <c r="B42" s="178"/>
      <c r="C42" s="178"/>
      <c r="D42" s="178"/>
    </row>
    <row r="43" spans="1:4" x14ac:dyDescent="0.2">
      <c r="A43" s="7" t="s">
        <v>4</v>
      </c>
      <c r="B43" s="179">
        <v>230616</v>
      </c>
      <c r="C43" s="180">
        <v>201852</v>
      </c>
      <c r="D43" s="179">
        <v>212931</v>
      </c>
    </row>
    <row r="44" spans="1:4" x14ac:dyDescent="0.2">
      <c r="A44" s="14" t="s">
        <v>20</v>
      </c>
      <c r="B44" s="66">
        <f>SUM(B41:B43)</f>
        <v>1532274</v>
      </c>
      <c r="C44" s="66">
        <f>SUM(C41:C43)</f>
        <v>1328208</v>
      </c>
      <c r="D44" s="66">
        <f>SUM(D41:D43)</f>
        <v>1514589</v>
      </c>
    </row>
    <row r="45" spans="1:4" x14ac:dyDescent="0.2">
      <c r="A45" s="9"/>
      <c r="B45" s="67"/>
      <c r="C45" s="67"/>
      <c r="D45" s="67"/>
    </row>
    <row r="46" spans="1:4" ht="13.5" thickBot="1" x14ac:dyDescent="0.25">
      <c r="A46" s="19" t="s">
        <v>21</v>
      </c>
      <c r="B46" s="68">
        <f>B38+B44</f>
        <v>12294103</v>
      </c>
      <c r="C46" s="68">
        <f>C38+C44</f>
        <v>11366899</v>
      </c>
      <c r="D46" s="68">
        <f>D38+D44</f>
        <v>12608531</v>
      </c>
    </row>
    <row r="47" spans="1:4" ht="13.5" thickTop="1" x14ac:dyDescent="0.2">
      <c r="A47" s="8"/>
    </row>
    <row r="48" spans="1:4" x14ac:dyDescent="0.2">
      <c r="A48" s="20"/>
      <c r="B48" s="10"/>
      <c r="C48" s="10"/>
      <c r="D48" s="10"/>
    </row>
    <row r="51" spans="1:4" x14ac:dyDescent="0.2">
      <c r="A51" s="21" t="s">
        <v>70</v>
      </c>
      <c r="B51" s="5"/>
      <c r="C51" s="21" t="s">
        <v>70</v>
      </c>
      <c r="D51" s="5"/>
    </row>
    <row r="52" spans="1:4" x14ac:dyDescent="0.2">
      <c r="A52" s="12" t="s">
        <v>71</v>
      </c>
      <c r="B52" s="4"/>
      <c r="C52" s="12" t="s">
        <v>72</v>
      </c>
      <c r="D52" s="4"/>
    </row>
    <row r="53" spans="1:4" x14ac:dyDescent="0.2">
      <c r="A53" s="12" t="s">
        <v>154</v>
      </c>
      <c r="B53" s="4"/>
      <c r="C53" s="12" t="s">
        <v>73</v>
      </c>
      <c r="D53" s="4"/>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7" zoomScaleNormal="100" workbookViewId="0">
      <selection activeCell="A24" sqref="A24"/>
    </sheetView>
  </sheetViews>
  <sheetFormatPr defaultRowHeight="12.75" x14ac:dyDescent="0.2"/>
  <cols>
    <col min="1" max="1" width="43.42578125" style="37" customWidth="1"/>
    <col min="2" max="2" width="12" style="23" customWidth="1"/>
    <col min="3" max="3" width="12.140625" style="23" customWidth="1"/>
    <col min="4" max="4" width="17" style="23" customWidth="1"/>
    <col min="5" max="6" width="9.140625" style="23"/>
    <col min="7" max="7" width="24.5703125" style="23" customWidth="1"/>
    <col min="8" max="16384" width="9.140625" style="23"/>
  </cols>
  <sheetData>
    <row r="1" spans="1:3" x14ac:dyDescent="0.2">
      <c r="A1" s="12" t="s">
        <v>67</v>
      </c>
    </row>
    <row r="2" spans="1:3" x14ac:dyDescent="0.2">
      <c r="A2" s="12"/>
    </row>
    <row r="3" spans="1:3" x14ac:dyDescent="0.2">
      <c r="A3" s="12" t="s">
        <v>29</v>
      </c>
      <c r="B3" s="22"/>
      <c r="C3" s="22"/>
    </row>
    <row r="4" spans="1:3" x14ac:dyDescent="0.2">
      <c r="A4" s="9" t="s">
        <v>185</v>
      </c>
      <c r="B4" s="24"/>
      <c r="C4" s="24"/>
    </row>
    <row r="5" spans="1:3" x14ac:dyDescent="0.2">
      <c r="A5" s="28"/>
      <c r="B5" s="24"/>
      <c r="C5" s="24"/>
    </row>
    <row r="6" spans="1:3" x14ac:dyDescent="0.2">
      <c r="A6" s="13"/>
      <c r="B6" s="166" t="s">
        <v>183</v>
      </c>
      <c r="C6" s="166" t="s">
        <v>184</v>
      </c>
    </row>
    <row r="7" spans="1:3" ht="13.5" thickBot="1" x14ac:dyDescent="0.25">
      <c r="A7" s="13"/>
      <c r="B7" s="167" t="s">
        <v>10</v>
      </c>
      <c r="C7" s="167" t="s">
        <v>10</v>
      </c>
    </row>
    <row r="8" spans="1:3" x14ac:dyDescent="0.2">
      <c r="A8" s="29" t="s">
        <v>30</v>
      </c>
      <c r="B8" s="121">
        <v>299747</v>
      </c>
      <c r="C8" s="119">
        <v>288721</v>
      </c>
    </row>
    <row r="9" spans="1:3" x14ac:dyDescent="0.2">
      <c r="A9" s="29" t="s">
        <v>31</v>
      </c>
      <c r="B9" s="121">
        <v>-94591</v>
      </c>
      <c r="C9" s="119">
        <v>-106312</v>
      </c>
    </row>
    <row r="10" spans="1:3" x14ac:dyDescent="0.2">
      <c r="A10" s="9" t="s">
        <v>33</v>
      </c>
      <c r="B10" s="175">
        <f>SUM(B8:B9)</f>
        <v>205156</v>
      </c>
      <c r="C10" s="51">
        <f>SUM(C8:C9)</f>
        <v>182409</v>
      </c>
    </row>
    <row r="11" spans="1:3" x14ac:dyDescent="0.2">
      <c r="A11" s="149" t="s">
        <v>32</v>
      </c>
      <c r="B11" s="123">
        <v>15704</v>
      </c>
      <c r="C11" s="120">
        <v>-1740</v>
      </c>
    </row>
    <row r="12" spans="1:3" x14ac:dyDescent="0.2">
      <c r="A12" s="30" t="s">
        <v>5</v>
      </c>
      <c r="B12" s="168">
        <f>B10+B11</f>
        <v>220860</v>
      </c>
      <c r="C12" s="168">
        <f>C10+C11</f>
        <v>180669</v>
      </c>
    </row>
    <row r="13" spans="1:3" x14ac:dyDescent="0.2">
      <c r="A13" s="25"/>
      <c r="C13" s="52"/>
    </row>
    <row r="14" spans="1:3" x14ac:dyDescent="0.2">
      <c r="A14" s="13" t="s">
        <v>34</v>
      </c>
      <c r="B14" s="121">
        <v>84060</v>
      </c>
      <c r="C14" s="122">
        <v>81309</v>
      </c>
    </row>
    <row r="15" spans="1:3" x14ac:dyDescent="0.2">
      <c r="A15" s="13" t="s">
        <v>35</v>
      </c>
      <c r="B15" s="123">
        <v>-14430</v>
      </c>
      <c r="C15" s="119">
        <v>-12082</v>
      </c>
    </row>
    <row r="16" spans="1:3" x14ac:dyDescent="0.2">
      <c r="A16" s="25" t="s">
        <v>43</v>
      </c>
      <c r="B16" s="123">
        <v>35061</v>
      </c>
      <c r="C16" s="119">
        <v>34221</v>
      </c>
    </row>
    <row r="17" spans="1:4" x14ac:dyDescent="0.2">
      <c r="A17" s="25" t="s">
        <v>176</v>
      </c>
      <c r="B17" s="123">
        <v>-1571</v>
      </c>
      <c r="C17" s="119">
        <v>3418</v>
      </c>
      <c r="D17" s="26"/>
    </row>
    <row r="18" spans="1:4" x14ac:dyDescent="0.2">
      <c r="A18" s="25" t="s">
        <v>157</v>
      </c>
      <c r="B18" s="165" t="s">
        <v>100</v>
      </c>
      <c r="C18" s="165" t="s">
        <v>100</v>
      </c>
      <c r="D18" s="26"/>
    </row>
    <row r="19" spans="1:4" x14ac:dyDescent="0.2">
      <c r="A19" s="30" t="s">
        <v>36</v>
      </c>
      <c r="B19" s="169">
        <f>SUM(B14:B18)</f>
        <v>103120</v>
      </c>
      <c r="C19" s="169">
        <f>SUM(C14:C17)</f>
        <v>106866</v>
      </c>
    </row>
    <row r="20" spans="1:4" x14ac:dyDescent="0.2">
      <c r="A20" s="25"/>
      <c r="B20" s="53"/>
      <c r="C20" s="50"/>
    </row>
    <row r="21" spans="1:4" x14ac:dyDescent="0.2">
      <c r="A21" s="25" t="s">
        <v>37</v>
      </c>
      <c r="B21" s="59">
        <f>B19+B12</f>
        <v>323980</v>
      </c>
      <c r="C21" s="50">
        <v>287535</v>
      </c>
    </row>
    <row r="22" spans="1:4" x14ac:dyDescent="0.2">
      <c r="A22" s="25" t="s">
        <v>38</v>
      </c>
      <c r="B22" s="123">
        <v>-293669</v>
      </c>
      <c r="C22" s="50">
        <v>-260983</v>
      </c>
    </row>
    <row r="23" spans="1:4" ht="13.5" thickBot="1" x14ac:dyDescent="0.25">
      <c r="A23" s="31" t="s">
        <v>41</v>
      </c>
      <c r="B23" s="170">
        <f>B21+B22</f>
        <v>30311</v>
      </c>
      <c r="C23" s="170">
        <f t="shared" ref="C23" si="0">C21+C22</f>
        <v>26552</v>
      </c>
    </row>
    <row r="24" spans="1:4" ht="13.5" thickTop="1" x14ac:dyDescent="0.2">
      <c r="A24" s="32"/>
      <c r="B24" s="54"/>
      <c r="C24" s="54"/>
    </row>
    <row r="25" spans="1:4" x14ac:dyDescent="0.2">
      <c r="A25" s="149" t="s">
        <v>39</v>
      </c>
      <c r="B25" s="123">
        <v>-10775</v>
      </c>
      <c r="C25" s="124">
        <v>-8186</v>
      </c>
    </row>
    <row r="26" spans="1:4" x14ac:dyDescent="0.2">
      <c r="A26" s="33"/>
      <c r="B26" s="51"/>
      <c r="C26" s="55"/>
    </row>
    <row r="27" spans="1:4" ht="13.5" thickBot="1" x14ac:dyDescent="0.25">
      <c r="A27" s="31" t="s">
        <v>40</v>
      </c>
      <c r="B27" s="171">
        <f>B23+B25</f>
        <v>19536</v>
      </c>
      <c r="C27" s="171">
        <f t="shared" ref="C27" si="1">C23+C25</f>
        <v>18366</v>
      </c>
    </row>
    <row r="28" spans="1:4" ht="13.5" thickTop="1" x14ac:dyDescent="0.2">
      <c r="A28" s="34"/>
      <c r="B28" s="125"/>
      <c r="C28" s="50"/>
    </row>
    <row r="29" spans="1:4" x14ac:dyDescent="0.2">
      <c r="A29" s="27" t="s">
        <v>6</v>
      </c>
      <c r="B29" s="146">
        <v>-1851</v>
      </c>
      <c r="C29" s="125">
        <v>-2932</v>
      </c>
    </row>
    <row r="30" spans="1:4" ht="13.5" thickBot="1" x14ac:dyDescent="0.25">
      <c r="A30" s="31" t="s">
        <v>7</v>
      </c>
      <c r="B30" s="172">
        <f>B29+B27</f>
        <v>17685</v>
      </c>
      <c r="C30" s="172">
        <f t="shared" ref="C30" si="2">C29+C27</f>
        <v>15434</v>
      </c>
    </row>
    <row r="31" spans="1:4" ht="13.5" thickTop="1" x14ac:dyDescent="0.2">
      <c r="A31" s="35"/>
      <c r="B31" s="173"/>
      <c r="C31" s="125"/>
    </row>
    <row r="32" spans="1:4" ht="13.5" thickBot="1" x14ac:dyDescent="0.25">
      <c r="A32" s="36" t="s">
        <v>42</v>
      </c>
      <c r="B32" s="172">
        <f>B30</f>
        <v>17685</v>
      </c>
      <c r="C32" s="172">
        <f>C30</f>
        <v>15434</v>
      </c>
    </row>
    <row r="33" spans="1:3" ht="13.5" thickTop="1" x14ac:dyDescent="0.2">
      <c r="A33" s="38" t="s">
        <v>8</v>
      </c>
      <c r="B33" s="174">
        <f>B32/260331650*1000</f>
        <v>6.7932577540994341E-2</v>
      </c>
      <c r="C33" s="174">
        <f>C32/225271201*1000</f>
        <v>6.8512974279388683E-2</v>
      </c>
    </row>
    <row r="36" spans="1:3" x14ac:dyDescent="0.2">
      <c r="A36" s="21" t="s">
        <v>70</v>
      </c>
      <c r="B36" s="21" t="s">
        <v>70</v>
      </c>
    </row>
    <row r="37" spans="1:3" x14ac:dyDescent="0.2">
      <c r="A37" s="12" t="s">
        <v>71</v>
      </c>
      <c r="B37" s="12" t="s">
        <v>72</v>
      </c>
    </row>
    <row r="38" spans="1:3" x14ac:dyDescent="0.2">
      <c r="A38" s="12" t="s">
        <v>154</v>
      </c>
      <c r="B38" s="12" t="s">
        <v>73</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25" workbookViewId="0">
      <selection activeCell="A26" sqref="A26"/>
    </sheetView>
  </sheetViews>
  <sheetFormatPr defaultRowHeight="12.75" x14ac:dyDescent="0.2"/>
  <cols>
    <col min="1" max="1" width="56.28515625" style="41" bestFit="1" customWidth="1"/>
    <col min="2" max="2" width="16" style="41" customWidth="1"/>
    <col min="3" max="3" width="18" style="41" customWidth="1"/>
    <col min="4" max="16384" width="9.140625" style="41"/>
  </cols>
  <sheetData>
    <row r="1" spans="1:3" x14ac:dyDescent="0.2">
      <c r="A1" s="12" t="s">
        <v>67</v>
      </c>
      <c r="B1" s="69"/>
      <c r="C1" s="69"/>
    </row>
    <row r="2" spans="1:3" x14ac:dyDescent="0.2">
      <c r="A2" s="12"/>
      <c r="B2" s="69"/>
      <c r="C2" s="69"/>
    </row>
    <row r="3" spans="1:3" x14ac:dyDescent="0.2">
      <c r="A3" s="73" t="s">
        <v>74</v>
      </c>
      <c r="B3" s="69"/>
      <c r="C3" s="69"/>
    </row>
    <row r="4" spans="1:3" x14ac:dyDescent="0.2">
      <c r="A4" s="73" t="s">
        <v>185</v>
      </c>
      <c r="B4" s="70"/>
      <c r="C4" s="70"/>
    </row>
    <row r="5" spans="1:3" x14ac:dyDescent="0.2">
      <c r="A5" s="69"/>
      <c r="B5" s="70"/>
      <c r="C5" s="70"/>
    </row>
    <row r="6" spans="1:3" x14ac:dyDescent="0.2">
      <c r="A6" s="181"/>
      <c r="B6" s="74" t="s">
        <v>187</v>
      </c>
      <c r="C6" s="74" t="s">
        <v>186</v>
      </c>
    </row>
    <row r="7" spans="1:3" ht="13.5" thickBot="1" x14ac:dyDescent="0.25">
      <c r="A7" s="182"/>
      <c r="B7" s="75" t="s">
        <v>10</v>
      </c>
      <c r="C7" s="76" t="s">
        <v>10</v>
      </c>
    </row>
    <row r="8" spans="1:3" x14ac:dyDescent="0.2">
      <c r="A8" s="77" t="s">
        <v>44</v>
      </c>
      <c r="B8" s="78"/>
      <c r="C8" s="78"/>
    </row>
    <row r="9" spans="1:3" x14ac:dyDescent="0.2">
      <c r="A9" s="79" t="s">
        <v>45</v>
      </c>
      <c r="B9" s="155">
        <v>341077</v>
      </c>
      <c r="C9" s="155">
        <v>367175</v>
      </c>
    </row>
    <row r="10" spans="1:3" x14ac:dyDescent="0.2">
      <c r="A10" s="79" t="s">
        <v>46</v>
      </c>
      <c r="B10" s="155">
        <v>-90492</v>
      </c>
      <c r="C10" s="155">
        <v>-107113</v>
      </c>
    </row>
    <row r="11" spans="1:3" x14ac:dyDescent="0.2">
      <c r="A11" s="79" t="s">
        <v>34</v>
      </c>
      <c r="B11" s="155">
        <v>83886</v>
      </c>
      <c r="C11" s="155">
        <v>79206</v>
      </c>
    </row>
    <row r="12" spans="1:3" x14ac:dyDescent="0.2">
      <c r="A12" s="79" t="s">
        <v>47</v>
      </c>
      <c r="B12" s="155">
        <v>-14430</v>
      </c>
      <c r="C12" s="155">
        <v>-12082</v>
      </c>
    </row>
    <row r="13" spans="1:3" x14ac:dyDescent="0.2">
      <c r="A13" s="79" t="s">
        <v>48</v>
      </c>
      <c r="B13" s="155">
        <v>36218</v>
      </c>
      <c r="C13" s="155">
        <v>36054</v>
      </c>
    </row>
    <row r="14" spans="1:3" x14ac:dyDescent="0.2">
      <c r="A14" s="79" t="s">
        <v>158</v>
      </c>
      <c r="B14" s="155">
        <v>-1571</v>
      </c>
      <c r="C14" s="155">
        <v>-528</v>
      </c>
    </row>
    <row r="15" spans="1:3" x14ac:dyDescent="0.2">
      <c r="A15" s="81" t="s">
        <v>49</v>
      </c>
      <c r="B15" s="156">
        <v>-252768</v>
      </c>
      <c r="C15" s="156">
        <v>-229506</v>
      </c>
    </row>
    <row r="16" spans="1:3" x14ac:dyDescent="0.2">
      <c r="A16" s="80" t="s">
        <v>50</v>
      </c>
      <c r="B16" s="157">
        <f>SUM(B9:B15)</f>
        <v>101920</v>
      </c>
      <c r="C16" s="157">
        <f>SUM(C9:C15)</f>
        <v>133206</v>
      </c>
    </row>
    <row r="17" spans="1:3" x14ac:dyDescent="0.2">
      <c r="A17" s="80"/>
      <c r="B17" s="155"/>
      <c r="C17" s="155"/>
    </row>
    <row r="18" spans="1:3" x14ac:dyDescent="0.2">
      <c r="A18" s="82" t="s">
        <v>159</v>
      </c>
      <c r="B18" s="97"/>
      <c r="C18" s="97"/>
    </row>
    <row r="19" spans="1:3" ht="25.5" x14ac:dyDescent="0.2">
      <c r="A19" s="80" t="s">
        <v>162</v>
      </c>
      <c r="B19" s="155">
        <v>-1896</v>
      </c>
      <c r="C19" s="155">
        <v>1187</v>
      </c>
    </row>
    <row r="20" spans="1:3" x14ac:dyDescent="0.2">
      <c r="A20" s="83" t="s">
        <v>25</v>
      </c>
      <c r="B20" s="155">
        <v>-85588</v>
      </c>
      <c r="C20" s="155">
        <v>59192</v>
      </c>
    </row>
    <row r="21" spans="1:3" x14ac:dyDescent="0.2">
      <c r="A21" s="80" t="s">
        <v>24</v>
      </c>
      <c r="B21" s="155">
        <v>-99883</v>
      </c>
      <c r="C21" s="155">
        <v>291556</v>
      </c>
    </row>
    <row r="22" spans="1:3" x14ac:dyDescent="0.2">
      <c r="A22" s="80" t="s">
        <v>22</v>
      </c>
      <c r="B22" s="155">
        <v>106960</v>
      </c>
      <c r="C22" s="155">
        <v>-77508</v>
      </c>
    </row>
    <row r="23" spans="1:3" x14ac:dyDescent="0.2">
      <c r="A23" s="82" t="s">
        <v>161</v>
      </c>
      <c r="B23" s="98"/>
      <c r="C23" s="98"/>
    </row>
    <row r="24" spans="1:3" x14ac:dyDescent="0.2">
      <c r="A24" s="80" t="s">
        <v>160</v>
      </c>
      <c r="B24" s="155">
        <v>-206457</v>
      </c>
      <c r="C24" s="155">
        <v>40585</v>
      </c>
    </row>
    <row r="25" spans="1:3" x14ac:dyDescent="0.2">
      <c r="A25" s="80" t="s">
        <v>15</v>
      </c>
      <c r="B25" s="158">
        <v>-39449</v>
      </c>
      <c r="C25" s="155">
        <v>-163947</v>
      </c>
    </row>
    <row r="26" spans="1:3" x14ac:dyDescent="0.2">
      <c r="A26" s="80" t="s">
        <v>194</v>
      </c>
      <c r="B26" s="158">
        <v>-110217</v>
      </c>
      <c r="C26" s="155">
        <v>0</v>
      </c>
    </row>
    <row r="27" spans="1:3" x14ac:dyDescent="0.2">
      <c r="A27" s="83" t="s">
        <v>13</v>
      </c>
      <c r="B27" s="155">
        <v>0</v>
      </c>
      <c r="C27" s="155">
        <v>2256</v>
      </c>
    </row>
    <row r="28" spans="1:3" ht="13.5" thickBot="1" x14ac:dyDescent="0.25">
      <c r="A28" s="81" t="s">
        <v>12</v>
      </c>
      <c r="B28" s="159">
        <v>-70816</v>
      </c>
      <c r="C28" s="159">
        <v>-40431</v>
      </c>
    </row>
    <row r="29" spans="1:3" x14ac:dyDescent="0.2">
      <c r="A29" s="84" t="s">
        <v>75</v>
      </c>
      <c r="B29" s="160">
        <f>SUM(B16:B28)</f>
        <v>-405426</v>
      </c>
      <c r="C29" s="160">
        <f>SUM(C16:C28)</f>
        <v>246096</v>
      </c>
    </row>
    <row r="30" spans="1:3" ht="13.5" thickBot="1" x14ac:dyDescent="0.25">
      <c r="A30" s="85" t="s">
        <v>51</v>
      </c>
      <c r="B30" s="161">
        <v>-2000</v>
      </c>
      <c r="C30" s="162">
        <v>0</v>
      </c>
    </row>
    <row r="31" spans="1:3" x14ac:dyDescent="0.2">
      <c r="A31" s="85" t="s">
        <v>64</v>
      </c>
      <c r="B31" s="160">
        <f>SUM(B29:B30)</f>
        <v>-407426</v>
      </c>
      <c r="C31" s="160">
        <f>SUM(C29:C30)</f>
        <v>246096</v>
      </c>
    </row>
    <row r="32" spans="1:3" x14ac:dyDescent="0.2">
      <c r="A32" s="77" t="s">
        <v>52</v>
      </c>
      <c r="B32" s="150"/>
      <c r="C32" s="150"/>
    </row>
    <row r="33" spans="1:3" x14ac:dyDescent="0.2">
      <c r="A33" s="79" t="s">
        <v>53</v>
      </c>
      <c r="B33" s="155">
        <v>-25686</v>
      </c>
      <c r="C33" s="155">
        <v>-29245</v>
      </c>
    </row>
    <row r="34" spans="1:3" x14ac:dyDescent="0.2">
      <c r="A34" s="86" t="s">
        <v>177</v>
      </c>
      <c r="B34" s="155">
        <v>18</v>
      </c>
      <c r="C34" s="155">
        <v>2802</v>
      </c>
    </row>
    <row r="35" spans="1:3" x14ac:dyDescent="0.2">
      <c r="A35" s="86" t="s">
        <v>54</v>
      </c>
      <c r="B35" s="155">
        <v>-1394032</v>
      </c>
      <c r="C35" s="155">
        <v>-707389</v>
      </c>
    </row>
    <row r="36" spans="1:3" x14ac:dyDescent="0.2">
      <c r="A36" s="86" t="s">
        <v>178</v>
      </c>
      <c r="B36" s="155">
        <v>1736653</v>
      </c>
      <c r="C36" s="155">
        <v>222481</v>
      </c>
    </row>
    <row r="37" spans="1:3" x14ac:dyDescent="0.2">
      <c r="A37" s="87" t="s">
        <v>55</v>
      </c>
      <c r="B37" s="160">
        <f>SUM(B33:B36)</f>
        <v>316953</v>
      </c>
      <c r="C37" s="160">
        <f>SUM(C33:C36)</f>
        <v>-511351</v>
      </c>
    </row>
    <row r="38" spans="1:3" x14ac:dyDescent="0.2">
      <c r="A38" s="77" t="s">
        <v>76</v>
      </c>
      <c r="B38" s="99"/>
      <c r="C38" s="99"/>
    </row>
    <row r="39" spans="1:3" x14ac:dyDescent="0.2">
      <c r="A39" s="86" t="s">
        <v>163</v>
      </c>
      <c r="B39" s="158">
        <v>37568</v>
      </c>
      <c r="C39" s="158">
        <v>97680</v>
      </c>
    </row>
    <row r="40" spans="1:3" x14ac:dyDescent="0.2">
      <c r="A40" s="86" t="s">
        <v>56</v>
      </c>
      <c r="B40" s="158">
        <v>-40353</v>
      </c>
      <c r="C40" s="158">
        <v>-34478</v>
      </c>
    </row>
    <row r="41" spans="1:3" ht="13.5" thickBot="1" x14ac:dyDescent="0.25">
      <c r="A41" s="79" t="s">
        <v>57</v>
      </c>
      <c r="B41" s="163">
        <v>-32</v>
      </c>
      <c r="C41" s="163">
        <v>-25</v>
      </c>
    </row>
    <row r="42" spans="1:3" x14ac:dyDescent="0.2">
      <c r="A42" s="88" t="s">
        <v>65</v>
      </c>
      <c r="B42" s="164">
        <f>SUM(B39:B41)</f>
        <v>-2817</v>
      </c>
      <c r="C42" s="164">
        <f>SUM(C39:C41)</f>
        <v>63177</v>
      </c>
    </row>
    <row r="43" spans="1:3" x14ac:dyDescent="0.2">
      <c r="A43" s="89" t="s">
        <v>66</v>
      </c>
      <c r="B43" s="158">
        <v>26946</v>
      </c>
      <c r="C43" s="158">
        <v>5399</v>
      </c>
    </row>
    <row r="44" spans="1:3" x14ac:dyDescent="0.2">
      <c r="A44" s="90" t="s">
        <v>58</v>
      </c>
      <c r="B44" s="158">
        <f>B31+B37+B42+B43</f>
        <v>-66344</v>
      </c>
      <c r="C44" s="158">
        <f>C31+C37+C42+C43</f>
        <v>-196679</v>
      </c>
    </row>
    <row r="45" spans="1:3" x14ac:dyDescent="0.2">
      <c r="A45" s="91" t="s">
        <v>62</v>
      </c>
      <c r="B45" s="155">
        <v>3067081</v>
      </c>
      <c r="C45" s="155">
        <v>2963030</v>
      </c>
    </row>
    <row r="46" spans="1:3" x14ac:dyDescent="0.2">
      <c r="A46" s="151" t="s">
        <v>63</v>
      </c>
      <c r="B46" s="164">
        <f>SUM(B44:B45)</f>
        <v>3000737</v>
      </c>
      <c r="C46" s="164">
        <f>SUM(C44:C45)</f>
        <v>2766351</v>
      </c>
    </row>
    <row r="50" spans="1:3" x14ac:dyDescent="0.2">
      <c r="A50" s="21"/>
      <c r="B50" s="5"/>
      <c r="C50" s="5"/>
    </row>
    <row r="51" spans="1:3" x14ac:dyDescent="0.2">
      <c r="A51" s="21" t="s">
        <v>70</v>
      </c>
      <c r="B51" s="5"/>
      <c r="C51" s="21" t="s">
        <v>70</v>
      </c>
    </row>
    <row r="52" spans="1:3" x14ac:dyDescent="0.2">
      <c r="A52" s="12" t="s">
        <v>71</v>
      </c>
      <c r="B52" s="4"/>
      <c r="C52" s="12" t="s">
        <v>72</v>
      </c>
    </row>
    <row r="53" spans="1:3" x14ac:dyDescent="0.2">
      <c r="A53" s="12" t="s">
        <v>154</v>
      </c>
      <c r="B53" s="4"/>
      <c r="C53" s="12" t="s">
        <v>73</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4" workbookViewId="0">
      <selection activeCell="D20" sqref="D20"/>
    </sheetView>
  </sheetViews>
  <sheetFormatPr defaultRowHeight="12.75" x14ac:dyDescent="0.2"/>
  <cols>
    <col min="1" max="1" width="27.7109375" style="41" customWidth="1"/>
    <col min="2" max="2" width="11.140625" style="41" customWidth="1"/>
    <col min="3" max="3" width="11.5703125" style="41" customWidth="1"/>
    <col min="4" max="4" width="13.28515625" style="41" customWidth="1"/>
    <col min="5" max="5" width="13.5703125" style="41" customWidth="1"/>
    <col min="6" max="16384" width="9.140625" style="41"/>
  </cols>
  <sheetData>
    <row r="1" spans="1:4" x14ac:dyDescent="0.2">
      <c r="A1" s="12" t="s">
        <v>67</v>
      </c>
    </row>
    <row r="3" spans="1:4" x14ac:dyDescent="0.2">
      <c r="A3" s="183" t="s">
        <v>77</v>
      </c>
      <c r="B3" s="184"/>
      <c r="C3" s="184"/>
      <c r="D3" s="40"/>
    </row>
    <row r="4" spans="1:4" x14ac:dyDescent="0.2">
      <c r="A4" s="73" t="s">
        <v>185</v>
      </c>
      <c r="B4" s="39"/>
      <c r="C4" s="39"/>
      <c r="D4" s="40"/>
    </row>
    <row r="5" spans="1:4" x14ac:dyDescent="0.2">
      <c r="A5" s="42"/>
      <c r="B5" s="39"/>
      <c r="C5" s="39"/>
      <c r="D5" s="40"/>
    </row>
    <row r="6" spans="1:4" ht="25.5" x14ac:dyDescent="0.2">
      <c r="A6" s="43"/>
      <c r="B6" s="44" t="s">
        <v>3</v>
      </c>
      <c r="C6" s="189" t="s">
        <v>4</v>
      </c>
      <c r="D6" s="44" t="s">
        <v>59</v>
      </c>
    </row>
    <row r="7" spans="1:4" ht="13.5" thickBot="1" x14ac:dyDescent="0.25">
      <c r="A7" s="43"/>
      <c r="B7" s="92" t="s">
        <v>10</v>
      </c>
      <c r="C7" s="92" t="s">
        <v>10</v>
      </c>
      <c r="D7" s="92" t="s">
        <v>10</v>
      </c>
    </row>
    <row r="8" spans="1:4" x14ac:dyDescent="0.2">
      <c r="A8" s="43"/>
      <c r="B8" s="45"/>
      <c r="C8" s="45"/>
      <c r="D8" s="45"/>
    </row>
    <row r="9" spans="1:4" x14ac:dyDescent="0.2">
      <c r="A9" s="46" t="s">
        <v>80</v>
      </c>
      <c r="B9" s="126">
        <v>1126356</v>
      </c>
      <c r="C9" s="126">
        <v>186418</v>
      </c>
      <c r="D9" s="126">
        <f>SUM(B9:C9)</f>
        <v>1312774</v>
      </c>
    </row>
    <row r="10" spans="1:4" x14ac:dyDescent="0.2">
      <c r="A10" s="47" t="s">
        <v>60</v>
      </c>
      <c r="B10" s="101">
        <v>0</v>
      </c>
      <c r="C10" s="101">
        <v>0</v>
      </c>
      <c r="D10" s="126">
        <f t="shared" ref="D10:D13" si="0">SUM(B10:C10)</f>
        <v>0</v>
      </c>
    </row>
    <row r="11" spans="1:4" ht="25.5" x14ac:dyDescent="0.2">
      <c r="A11" s="48" t="s">
        <v>78</v>
      </c>
      <c r="B11" s="101">
        <v>0</v>
      </c>
      <c r="C11" s="101">
        <v>15434</v>
      </c>
      <c r="D11" s="127">
        <f t="shared" si="0"/>
        <v>15434</v>
      </c>
    </row>
    <row r="12" spans="1:4" x14ac:dyDescent="0.2">
      <c r="A12" s="47" t="s">
        <v>61</v>
      </c>
      <c r="B12" s="101">
        <v>0</v>
      </c>
      <c r="C12" s="101">
        <v>0</v>
      </c>
      <c r="D12" s="101">
        <f t="shared" si="0"/>
        <v>0</v>
      </c>
    </row>
    <row r="13" spans="1:4" ht="38.25" x14ac:dyDescent="0.2">
      <c r="A13" s="93" t="s">
        <v>79</v>
      </c>
      <c r="B13" s="101">
        <v>0</v>
      </c>
      <c r="C13" s="101">
        <v>0</v>
      </c>
      <c r="D13" s="101">
        <f t="shared" si="0"/>
        <v>0</v>
      </c>
    </row>
    <row r="14" spans="1:4" ht="13.5" thickBot="1" x14ac:dyDescent="0.25">
      <c r="A14" s="94" t="s">
        <v>188</v>
      </c>
      <c r="B14" s="115">
        <f>SUM(B9:B13)</f>
        <v>1126356</v>
      </c>
      <c r="C14" s="117">
        <f>SUM(C9:C13)</f>
        <v>201852</v>
      </c>
      <c r="D14" s="112">
        <f>SUM(B14:C14)</f>
        <v>1328208</v>
      </c>
    </row>
    <row r="15" spans="1:4" ht="13.5" thickBot="1" x14ac:dyDescent="0.25">
      <c r="A15" s="94" t="s">
        <v>140</v>
      </c>
      <c r="B15" s="112">
        <v>1301658</v>
      </c>
      <c r="C15" s="112">
        <v>212931</v>
      </c>
      <c r="D15" s="112">
        <f t="shared" ref="D15:D19" si="1">SUM(B15:C15)</f>
        <v>1514589</v>
      </c>
    </row>
    <row r="16" spans="1:4" x14ac:dyDescent="0.2">
      <c r="A16" s="47" t="s">
        <v>60</v>
      </c>
      <c r="B16" s="101">
        <v>0</v>
      </c>
      <c r="C16" s="101">
        <v>0</v>
      </c>
      <c r="D16" s="126">
        <f t="shared" si="1"/>
        <v>0</v>
      </c>
    </row>
    <row r="17" spans="1:4" ht="25.5" x14ac:dyDescent="0.2">
      <c r="A17" s="48" t="s">
        <v>78</v>
      </c>
      <c r="B17" s="101">
        <v>0</v>
      </c>
      <c r="C17" s="101">
        <v>17685</v>
      </c>
      <c r="D17" s="127">
        <f t="shared" si="1"/>
        <v>17685</v>
      </c>
    </row>
    <row r="18" spans="1:4" x14ac:dyDescent="0.2">
      <c r="A18" s="47" t="s">
        <v>61</v>
      </c>
      <c r="B18" s="101">
        <v>0</v>
      </c>
      <c r="C18" s="101">
        <v>0</v>
      </c>
      <c r="D18" s="101">
        <f t="shared" si="1"/>
        <v>0</v>
      </c>
    </row>
    <row r="19" spans="1:4" ht="38.25" x14ac:dyDescent="0.2">
      <c r="A19" s="93" t="s">
        <v>79</v>
      </c>
      <c r="B19" s="101">
        <v>0</v>
      </c>
      <c r="C19" s="101">
        <v>0</v>
      </c>
      <c r="D19" s="101">
        <f t="shared" si="1"/>
        <v>0</v>
      </c>
    </row>
    <row r="20" spans="1:4" ht="13.5" thickBot="1" x14ac:dyDescent="0.25">
      <c r="A20" s="94" t="s">
        <v>189</v>
      </c>
      <c r="B20" s="116">
        <f>SUM(B15:B19)</f>
        <v>1301658</v>
      </c>
      <c r="C20" s="118">
        <f>SUM(C15:C19)</f>
        <v>230616</v>
      </c>
      <c r="D20" s="100">
        <f>SUM(B20:C20)</f>
        <v>1532274</v>
      </c>
    </row>
    <row r="23" spans="1:4" x14ac:dyDescent="0.2">
      <c r="A23" s="21" t="s">
        <v>70</v>
      </c>
      <c r="B23" s="5"/>
    </row>
    <row r="24" spans="1:4" x14ac:dyDescent="0.2">
      <c r="A24" s="12" t="s">
        <v>71</v>
      </c>
      <c r="B24" s="4"/>
      <c r="C24" s="113" t="s">
        <v>72</v>
      </c>
      <c r="D24" s="114"/>
    </row>
    <row r="25" spans="1:4" x14ac:dyDescent="0.2">
      <c r="A25" s="12" t="s">
        <v>154</v>
      </c>
      <c r="B25" s="4"/>
      <c r="C25" s="12" t="s">
        <v>73</v>
      </c>
    </row>
  </sheetData>
  <mergeCells count="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8" workbookViewId="0">
      <selection activeCell="A14" sqref="A14"/>
    </sheetView>
  </sheetViews>
  <sheetFormatPr defaultRowHeight="12.75" x14ac:dyDescent="0.2"/>
  <cols>
    <col min="1" max="1" width="150.7109375" customWidth="1"/>
  </cols>
  <sheetData>
    <row r="1" spans="1:1" ht="15.75" x14ac:dyDescent="0.2">
      <c r="A1" s="106" t="s">
        <v>88</v>
      </c>
    </row>
    <row r="2" spans="1:1" ht="15.75" x14ac:dyDescent="0.2">
      <c r="A2" s="102" t="s">
        <v>89</v>
      </c>
    </row>
    <row r="3" spans="1:1" ht="15.75" x14ac:dyDescent="0.2">
      <c r="A3" s="102" t="s">
        <v>90</v>
      </c>
    </row>
    <row r="4" spans="1:1" ht="15.75" x14ac:dyDescent="0.2">
      <c r="A4" s="102" t="s">
        <v>83</v>
      </c>
    </row>
    <row r="5" spans="1:1" ht="15.75" x14ac:dyDescent="0.2">
      <c r="A5" s="102" t="s">
        <v>84</v>
      </c>
    </row>
    <row r="6" spans="1:1" ht="15.75" x14ac:dyDescent="0.2">
      <c r="A6" s="103"/>
    </row>
    <row r="7" spans="1:1" ht="21" customHeight="1" x14ac:dyDescent="0.2">
      <c r="A7" s="105" t="s">
        <v>191</v>
      </c>
    </row>
    <row r="8" spans="1:1" ht="15.75" customHeight="1" x14ac:dyDescent="0.2">
      <c r="A8" s="128" t="s">
        <v>85</v>
      </c>
    </row>
    <row r="9" spans="1:1" ht="36.75" customHeight="1" x14ac:dyDescent="0.2">
      <c r="A9" s="128" t="s">
        <v>86</v>
      </c>
    </row>
    <row r="10" spans="1:1" ht="22.5" customHeight="1" x14ac:dyDescent="0.2">
      <c r="A10" s="128" t="s">
        <v>87</v>
      </c>
    </row>
    <row r="11" spans="1:1" ht="22.5" customHeight="1" x14ac:dyDescent="0.2">
      <c r="A11" s="128" t="s">
        <v>179</v>
      </c>
    </row>
    <row r="12" spans="1:1" ht="26.25" customHeight="1" x14ac:dyDescent="0.2">
      <c r="A12" s="147" t="s">
        <v>156</v>
      </c>
    </row>
    <row r="13" spans="1:1" ht="357.75" customHeight="1" x14ac:dyDescent="0.2">
      <c r="A13" s="152" t="s">
        <v>192</v>
      </c>
    </row>
    <row r="14" spans="1:1" ht="57" customHeight="1" x14ac:dyDescent="0.2">
      <c r="A14" s="147" t="s">
        <v>193</v>
      </c>
    </row>
    <row r="15" spans="1:1" ht="33" x14ac:dyDescent="0.2">
      <c r="A15" s="142" t="s">
        <v>180</v>
      </c>
    </row>
    <row r="16" spans="1:1" ht="22.5" customHeight="1" x14ac:dyDescent="0.2">
      <c r="A16" s="128" t="s">
        <v>142</v>
      </c>
    </row>
    <row r="17" spans="1:1" ht="39.75" customHeight="1" x14ac:dyDescent="0.2">
      <c r="A17" s="128" t="s">
        <v>143</v>
      </c>
    </row>
    <row r="18" spans="1:1" ht="24.75" customHeight="1" x14ac:dyDescent="0.2">
      <c r="A18" s="128" t="s">
        <v>144</v>
      </c>
    </row>
    <row r="19" spans="1:1" ht="37.5" customHeight="1" x14ac:dyDescent="0.2">
      <c r="A19" s="128" t="s">
        <v>145</v>
      </c>
    </row>
    <row r="20" spans="1:1" ht="27.75" customHeight="1" x14ac:dyDescent="0.2">
      <c r="A20" s="128" t="s">
        <v>146</v>
      </c>
    </row>
    <row r="21" spans="1:1" ht="26.25" customHeight="1" x14ac:dyDescent="0.2">
      <c r="A21" s="128" t="s">
        <v>147</v>
      </c>
    </row>
    <row r="22" spans="1:1" ht="30.75" customHeight="1" x14ac:dyDescent="0.2">
      <c r="A22" s="128" t="s">
        <v>148</v>
      </c>
    </row>
    <row r="23" spans="1:1" ht="29.25" customHeight="1" x14ac:dyDescent="0.2">
      <c r="A23" s="128" t="s">
        <v>149</v>
      </c>
    </row>
    <row r="24" spans="1:1" ht="28.5" customHeight="1" x14ac:dyDescent="0.2">
      <c r="A24" s="128" t="s">
        <v>181</v>
      </c>
    </row>
    <row r="25" spans="1:1" ht="26.25" customHeight="1" x14ac:dyDescent="0.2">
      <c r="A25" s="128" t="s">
        <v>150</v>
      </c>
    </row>
    <row r="26" spans="1:1" ht="33.75" customHeight="1" x14ac:dyDescent="0.2">
      <c r="A26" s="128" t="s">
        <v>151</v>
      </c>
    </row>
    <row r="27" spans="1:1" ht="25.5" customHeight="1" x14ac:dyDescent="0.2">
      <c r="A27" s="128" t="s">
        <v>165</v>
      </c>
    </row>
    <row r="28" spans="1:1" ht="28.5" customHeight="1" x14ac:dyDescent="0.2">
      <c r="A28" s="128" t="s">
        <v>167</v>
      </c>
    </row>
    <row r="29" spans="1:1" ht="45" customHeight="1" x14ac:dyDescent="0.2">
      <c r="A29" s="128" t="s">
        <v>166</v>
      </c>
    </row>
    <row r="30" spans="1:1" ht="45" customHeight="1" x14ac:dyDescent="0.2">
      <c r="A30" s="128" t="s">
        <v>168</v>
      </c>
    </row>
    <row r="31" spans="1:1" ht="37.5" customHeight="1" x14ac:dyDescent="0.2">
      <c r="A31" s="128" t="s">
        <v>152</v>
      </c>
    </row>
    <row r="32" spans="1:1" ht="15.75" x14ac:dyDescent="0.2">
      <c r="A32" s="104"/>
    </row>
    <row r="33" spans="1:8" ht="15.75" x14ac:dyDescent="0.2">
      <c r="A33" s="104"/>
    </row>
    <row r="34" spans="1:8" ht="15.75" x14ac:dyDescent="0.2">
      <c r="A34" s="104"/>
    </row>
    <row r="35" spans="1:8" ht="15.75" x14ac:dyDescent="0.2">
      <c r="A35" s="104"/>
    </row>
    <row r="36" spans="1:8" ht="15.75" x14ac:dyDescent="0.2">
      <c r="A36" s="104"/>
    </row>
    <row r="37" spans="1:8" ht="35.25" customHeight="1" x14ac:dyDescent="0.2">
      <c r="A37" s="104"/>
      <c r="E37" s="104"/>
    </row>
    <row r="38" spans="1:8" x14ac:dyDescent="0.2">
      <c r="A38" s="12" t="s">
        <v>71</v>
      </c>
      <c r="B38" s="4"/>
      <c r="C38" s="12"/>
      <c r="D38" s="41"/>
      <c r="E38" s="41"/>
    </row>
    <row r="39" spans="1:8" x14ac:dyDescent="0.2">
      <c r="A39" s="12" t="s">
        <v>154</v>
      </c>
      <c r="B39" s="4"/>
      <c r="C39" s="12"/>
      <c r="D39" s="41"/>
      <c r="E39" s="41"/>
    </row>
    <row r="40" spans="1:8" ht="15.75" x14ac:dyDescent="0.2">
      <c r="A40" s="104"/>
      <c r="H40" s="104"/>
    </row>
    <row r="41" spans="1:8" ht="15.75" x14ac:dyDescent="0.2">
      <c r="A41" s="104"/>
    </row>
    <row r="42" spans="1:8" x14ac:dyDescent="0.2">
      <c r="A42" s="12" t="s">
        <v>72</v>
      </c>
      <c r="B42" s="41"/>
    </row>
    <row r="43" spans="1:8" x14ac:dyDescent="0.2">
      <c r="A43" s="12" t="s">
        <v>73</v>
      </c>
      <c r="B43" s="4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C4" workbookViewId="0">
      <selection activeCell="C23" sqref="C23"/>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41"/>
      <c r="B1" s="41"/>
      <c r="C1" s="107" t="s">
        <v>91</v>
      </c>
      <c r="D1" s="41"/>
      <c r="E1" s="41"/>
    </row>
    <row r="2" spans="1:5" ht="16.5" x14ac:dyDescent="0.3">
      <c r="A2" s="41"/>
      <c r="B2" s="41"/>
      <c r="C2" s="107" t="s">
        <v>92</v>
      </c>
      <c r="D2" s="41"/>
      <c r="E2" s="41"/>
    </row>
    <row r="3" spans="1:5" ht="16.5" x14ac:dyDescent="0.3">
      <c r="A3" s="41"/>
      <c r="B3" s="41"/>
      <c r="C3" s="107" t="s">
        <v>93</v>
      </c>
      <c r="D3" s="41"/>
      <c r="E3" s="41"/>
    </row>
    <row r="4" spans="1:5" ht="16.5" x14ac:dyDescent="0.3">
      <c r="A4" s="41"/>
      <c r="B4" s="41"/>
      <c r="C4" s="108" t="s">
        <v>101</v>
      </c>
      <c r="D4" s="41"/>
      <c r="E4" s="41"/>
    </row>
    <row r="5" spans="1:5" ht="16.5" x14ac:dyDescent="0.3">
      <c r="A5" s="41"/>
      <c r="B5" s="41"/>
      <c r="C5" s="107" t="s">
        <v>102</v>
      </c>
      <c r="D5" s="41"/>
      <c r="E5" s="41"/>
    </row>
    <row r="6" spans="1:5" x14ac:dyDescent="0.2">
      <c r="A6" s="41"/>
      <c r="B6" s="41"/>
      <c r="C6" s="41"/>
      <c r="D6" s="41"/>
      <c r="E6" s="41"/>
    </row>
    <row r="7" spans="1:5" ht="16.5" x14ac:dyDescent="0.3">
      <c r="A7" s="41"/>
      <c r="B7" s="111" t="s">
        <v>94</v>
      </c>
      <c r="C7" s="107"/>
      <c r="D7" s="41"/>
      <c r="E7" s="41"/>
    </row>
    <row r="8" spans="1:5" ht="16.5" x14ac:dyDescent="0.3">
      <c r="A8" s="41"/>
      <c r="B8" s="107" t="s">
        <v>103</v>
      </c>
      <c r="C8" s="107"/>
      <c r="D8" s="41"/>
      <c r="E8" s="41"/>
    </row>
    <row r="9" spans="1:5" ht="16.5" x14ac:dyDescent="0.3">
      <c r="A9" s="41"/>
      <c r="B9" s="107" t="s">
        <v>104</v>
      </c>
      <c r="C9" s="107"/>
      <c r="D9" s="41"/>
      <c r="E9" s="41"/>
    </row>
    <row r="10" spans="1:5" x14ac:dyDescent="0.2">
      <c r="A10" s="41"/>
      <c r="B10" s="41"/>
      <c r="C10" s="41"/>
      <c r="D10" s="41"/>
      <c r="E10" s="41"/>
    </row>
    <row r="11" spans="1:5" ht="16.5" x14ac:dyDescent="0.2">
      <c r="A11" s="109" t="s">
        <v>81</v>
      </c>
      <c r="B11" s="41"/>
      <c r="C11" s="41"/>
      <c r="D11" s="41"/>
      <c r="E11" s="41"/>
    </row>
    <row r="12" spans="1:5" ht="16.5" x14ac:dyDescent="0.2">
      <c r="A12" s="109" t="s">
        <v>82</v>
      </c>
      <c r="B12" s="41"/>
      <c r="C12" s="41"/>
      <c r="D12" s="41"/>
      <c r="E12" s="41"/>
    </row>
    <row r="13" spans="1:5" ht="16.5" x14ac:dyDescent="0.2">
      <c r="A13" s="109" t="s">
        <v>83</v>
      </c>
      <c r="B13" s="41"/>
      <c r="C13" s="41"/>
      <c r="D13" s="41"/>
      <c r="E13" s="41"/>
    </row>
    <row r="14" spans="1:5" ht="16.5" x14ac:dyDescent="0.2">
      <c r="A14" s="109" t="s">
        <v>95</v>
      </c>
      <c r="B14" s="41"/>
      <c r="C14" s="41"/>
      <c r="D14" s="41"/>
      <c r="E14" s="41"/>
    </row>
    <row r="15" spans="1:5" ht="16.5" x14ac:dyDescent="0.3">
      <c r="A15" s="107" t="s">
        <v>195</v>
      </c>
      <c r="B15" s="41"/>
      <c r="C15" s="41"/>
      <c r="D15" s="41"/>
      <c r="E15" s="41"/>
    </row>
    <row r="16" spans="1:5" x14ac:dyDescent="0.2">
      <c r="A16" s="41"/>
      <c r="B16" s="41"/>
      <c r="C16" s="41"/>
      <c r="D16" s="41"/>
      <c r="E16" s="41"/>
    </row>
    <row r="17" spans="1:5" ht="16.5" x14ac:dyDescent="0.2">
      <c r="A17" s="185" t="s">
        <v>96</v>
      </c>
      <c r="B17" s="185"/>
      <c r="C17" s="185"/>
      <c r="D17" s="185" t="s">
        <v>97</v>
      </c>
      <c r="E17" s="185" t="s">
        <v>98</v>
      </c>
    </row>
    <row r="18" spans="1:5" x14ac:dyDescent="0.2">
      <c r="A18" s="186" t="s">
        <v>105</v>
      </c>
      <c r="B18" s="186" t="s">
        <v>110</v>
      </c>
      <c r="C18" s="186" t="s">
        <v>111</v>
      </c>
      <c r="D18" s="185"/>
      <c r="E18" s="185"/>
    </row>
    <row r="19" spans="1:5" x14ac:dyDescent="0.2">
      <c r="A19" s="186"/>
      <c r="B19" s="186" t="s">
        <v>106</v>
      </c>
      <c r="C19" s="186" t="s">
        <v>107</v>
      </c>
      <c r="D19" s="185"/>
      <c r="E19" s="185"/>
    </row>
    <row r="20" spans="1:5" ht="50.25" customHeight="1" x14ac:dyDescent="0.2">
      <c r="A20" s="186"/>
      <c r="B20" s="186" t="s">
        <v>108</v>
      </c>
      <c r="C20" s="186"/>
      <c r="D20" s="185"/>
      <c r="E20" s="185"/>
    </row>
    <row r="21" spans="1:5" ht="54" customHeight="1" x14ac:dyDescent="0.2">
      <c r="A21" s="186"/>
      <c r="B21" s="186" t="s">
        <v>109</v>
      </c>
      <c r="C21" s="186"/>
      <c r="D21" s="185"/>
      <c r="E21" s="185"/>
    </row>
    <row r="22" spans="1:5" ht="16.5" x14ac:dyDescent="0.2">
      <c r="A22" s="110">
        <v>1</v>
      </c>
      <c r="B22" s="110">
        <v>2</v>
      </c>
      <c r="C22" s="110">
        <v>3</v>
      </c>
      <c r="D22" s="110">
        <v>4</v>
      </c>
      <c r="E22" s="110">
        <v>5</v>
      </c>
    </row>
    <row r="23" spans="1:5" ht="16.5" x14ac:dyDescent="0.2">
      <c r="A23" s="110" t="s">
        <v>99</v>
      </c>
      <c r="B23" s="110" t="s">
        <v>112</v>
      </c>
      <c r="C23" s="141">
        <v>0.97965999999999998</v>
      </c>
      <c r="D23" s="110" t="s">
        <v>100</v>
      </c>
      <c r="E23" s="110" t="s">
        <v>100</v>
      </c>
    </row>
    <row r="28" spans="1:5" x14ac:dyDescent="0.2">
      <c r="A28" s="12" t="s">
        <v>71</v>
      </c>
    </row>
    <row r="29" spans="1:5" x14ac:dyDescent="0.2">
      <c r="A29" s="12" t="s">
        <v>154</v>
      </c>
    </row>
    <row r="30" spans="1:5" ht="15.75" x14ac:dyDescent="0.2">
      <c r="A30" s="104"/>
    </row>
    <row r="31" spans="1:5" ht="15.75" x14ac:dyDescent="0.2">
      <c r="A31" s="104"/>
    </row>
    <row r="32" spans="1:5" x14ac:dyDescent="0.2">
      <c r="A32" s="12" t="s">
        <v>72</v>
      </c>
    </row>
    <row r="33" spans="1:1" x14ac:dyDescent="0.2">
      <c r="A33" s="12" t="s">
        <v>73</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topLeftCell="A9" workbookViewId="0">
      <selection activeCell="B19" sqref="B19"/>
    </sheetView>
  </sheetViews>
  <sheetFormatPr defaultRowHeight="12.75" x14ac:dyDescent="0.2"/>
  <cols>
    <col min="1" max="1" width="38.7109375" customWidth="1"/>
    <col min="2" max="2" width="29.7109375" customWidth="1"/>
    <col min="3" max="3" width="25.42578125" customWidth="1"/>
  </cols>
  <sheetData>
    <row r="1" spans="1:3" ht="15.75" x14ac:dyDescent="0.2">
      <c r="A1" s="129"/>
      <c r="B1" s="129"/>
      <c r="C1" s="130"/>
    </row>
    <row r="2" spans="1:3" ht="15.75" x14ac:dyDescent="0.2">
      <c r="A2" s="129"/>
      <c r="B2" s="129"/>
      <c r="C2" s="131"/>
    </row>
    <row r="3" spans="1:3" ht="15.75" x14ac:dyDescent="0.2">
      <c r="A3" s="187" t="s">
        <v>114</v>
      </c>
      <c r="B3" s="187"/>
      <c r="C3" s="187"/>
    </row>
    <row r="4" spans="1:3" ht="15.75" x14ac:dyDescent="0.2">
      <c r="A4" s="187" t="s">
        <v>115</v>
      </c>
      <c r="B4" s="187"/>
      <c r="C4" s="187"/>
    </row>
    <row r="5" spans="1:3" ht="15.75" x14ac:dyDescent="0.2">
      <c r="A5" s="187" t="s">
        <v>116</v>
      </c>
      <c r="B5" s="188"/>
      <c r="C5" s="188"/>
    </row>
    <row r="6" spans="1:3" ht="15.75" x14ac:dyDescent="0.2">
      <c r="A6" s="187" t="s">
        <v>190</v>
      </c>
      <c r="B6" s="188"/>
      <c r="C6" s="188"/>
    </row>
    <row r="7" spans="1:3" ht="25.5" customHeight="1" x14ac:dyDescent="0.2">
      <c r="A7" s="187" t="s">
        <v>117</v>
      </c>
      <c r="B7" s="188"/>
      <c r="C7" s="188"/>
    </row>
    <row r="8" spans="1:3" ht="4.5" customHeight="1" thickBot="1" x14ac:dyDescent="0.25">
      <c r="A8" s="129"/>
      <c r="B8" s="129"/>
      <c r="C8" s="130"/>
    </row>
    <row r="9" spans="1:3" ht="100.5" customHeight="1" x14ac:dyDescent="0.2">
      <c r="A9" s="132" t="s">
        <v>118</v>
      </c>
      <c r="B9" s="133" t="s">
        <v>120</v>
      </c>
      <c r="C9" s="133" t="s">
        <v>119</v>
      </c>
    </row>
    <row r="10" spans="1:3" ht="14.25" x14ac:dyDescent="0.2">
      <c r="A10" s="134" t="s">
        <v>122</v>
      </c>
      <c r="B10" s="135" t="s">
        <v>121</v>
      </c>
      <c r="C10" s="136">
        <v>0.13700000000000001</v>
      </c>
    </row>
    <row r="11" spans="1:3" ht="42.75" x14ac:dyDescent="0.2">
      <c r="A11" s="134" t="s">
        <v>123</v>
      </c>
      <c r="B11" s="135" t="s">
        <v>133</v>
      </c>
      <c r="C11" s="136">
        <v>3.6999999999999998E-2</v>
      </c>
    </row>
    <row r="12" spans="1:3" ht="28.5" x14ac:dyDescent="0.2">
      <c r="A12" s="134" t="s">
        <v>124</v>
      </c>
      <c r="B12" s="135" t="s">
        <v>134</v>
      </c>
      <c r="C12" s="136">
        <v>1.2999999999999999E-2</v>
      </c>
    </row>
    <row r="13" spans="1:3" ht="42.75" x14ac:dyDescent="0.2">
      <c r="A13" s="134" t="s">
        <v>125</v>
      </c>
      <c r="B13" s="135" t="s">
        <v>133</v>
      </c>
      <c r="C13" s="136">
        <v>0</v>
      </c>
    </row>
    <row r="14" spans="1:3" ht="14.25" x14ac:dyDescent="0.2">
      <c r="A14" s="137" t="s">
        <v>126</v>
      </c>
      <c r="B14" s="135" t="s">
        <v>135</v>
      </c>
      <c r="C14" s="136">
        <v>0.20599999999999999</v>
      </c>
    </row>
    <row r="15" spans="1:3" ht="14.25" x14ac:dyDescent="0.2">
      <c r="A15" s="137" t="s">
        <v>127</v>
      </c>
      <c r="B15" s="135" t="s">
        <v>136</v>
      </c>
      <c r="C15" s="136">
        <v>0.191</v>
      </c>
    </row>
    <row r="16" spans="1:3" ht="14.25" x14ac:dyDescent="0.2">
      <c r="A16" s="137" t="s">
        <v>128</v>
      </c>
      <c r="B16" s="135" t="s">
        <v>137</v>
      </c>
      <c r="C16" s="136">
        <v>0.111</v>
      </c>
    </row>
    <row r="17" spans="1:3" ht="14.25" x14ac:dyDescent="0.2">
      <c r="A17" s="137" t="s">
        <v>129</v>
      </c>
      <c r="B17" s="135" t="s">
        <v>138</v>
      </c>
      <c r="C17" s="136">
        <v>0.61599999999999999</v>
      </c>
    </row>
    <row r="18" spans="1:3" ht="28.5" x14ac:dyDescent="0.2">
      <c r="A18" s="138" t="s">
        <v>130</v>
      </c>
      <c r="B18" s="139" t="s">
        <v>121</v>
      </c>
      <c r="C18" s="140">
        <v>7.4999999999999997E-3</v>
      </c>
    </row>
    <row r="19" spans="1:3" ht="28.5" x14ac:dyDescent="0.2">
      <c r="A19" s="138" t="s">
        <v>131</v>
      </c>
      <c r="B19" s="139" t="s">
        <v>121</v>
      </c>
      <c r="C19" s="140">
        <v>7.3000000000000001E-3</v>
      </c>
    </row>
    <row r="20" spans="1:3" ht="14.25" x14ac:dyDescent="0.2">
      <c r="A20" s="138" t="s">
        <v>132</v>
      </c>
      <c r="B20" s="139" t="s">
        <v>139</v>
      </c>
      <c r="C20" s="140">
        <v>0.20599999999999999</v>
      </c>
    </row>
    <row r="25" spans="1:3" x14ac:dyDescent="0.2">
      <c r="A25" s="12" t="s">
        <v>71</v>
      </c>
    </row>
    <row r="26" spans="1:3" x14ac:dyDescent="0.2">
      <c r="A26" s="12" t="s">
        <v>154</v>
      </c>
    </row>
    <row r="27" spans="1:3" ht="15.75" x14ac:dyDescent="0.2">
      <c r="A27" s="104"/>
    </row>
    <row r="28" spans="1:3" ht="15.75" x14ac:dyDescent="0.2">
      <c r="A28" s="104"/>
    </row>
    <row r="29" spans="1:3" x14ac:dyDescent="0.2">
      <c r="A29" s="12" t="s">
        <v>72</v>
      </c>
    </row>
    <row r="30" spans="1:3" x14ac:dyDescent="0.2">
      <c r="A30" s="12" t="s">
        <v>73</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Мукашова Айжамал Эсенкадыровна</cp:lastModifiedBy>
  <cp:lastPrinted>2015-11-04T11:45:51Z</cp:lastPrinted>
  <dcterms:created xsi:type="dcterms:W3CDTF">1996-10-08T23:32:33Z</dcterms:created>
  <dcterms:modified xsi:type="dcterms:W3CDTF">2019-04-17T05:34:40Z</dcterms:modified>
</cp:coreProperties>
</file>