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йжамал\Финансовые и квартальные отчеты после проверки МИРГУЛЬ\2018\Квартал\1-квартал\"/>
    </mc:Choice>
  </mc:AlternateContent>
  <bookViews>
    <workbookView xWindow="0" yWindow="0" windowWidth="20490" windowHeight="7755"/>
  </bookViews>
  <sheets>
    <sheet name="офп" sheetId="3" r:id="rId1"/>
    <sheet name="осп" sheetId="5" r:id="rId2"/>
    <sheet name="ОДДС" sheetId="6" r:id="rId3"/>
    <sheet name="капитал" sheetId="7" r:id="rId4"/>
    <sheet name="Примечание" sheetId="8" r:id="rId5"/>
    <sheet name="Приложение 2" sheetId="9" r:id="rId6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C20" i="7" l="1"/>
  <c r="B20" i="7"/>
  <c r="D20" i="7" s="1"/>
  <c r="D19" i="7"/>
  <c r="D18" i="7"/>
  <c r="D17" i="7"/>
  <c r="D16" i="7"/>
  <c r="D15" i="7"/>
  <c r="C14" i="7"/>
  <c r="B14" i="7"/>
  <c r="D14" i="7" s="1"/>
  <c r="D13" i="7"/>
  <c r="D12" i="7"/>
  <c r="D11" i="7"/>
  <c r="D10" i="7"/>
  <c r="D9" i="7"/>
  <c r="C39" i="6"/>
  <c r="B39" i="6"/>
  <c r="C34" i="6"/>
  <c r="B34" i="6"/>
  <c r="C15" i="6"/>
  <c r="C26" i="6" s="1"/>
  <c r="C28" i="6" s="1"/>
  <c r="C41" i="6" s="1"/>
  <c r="C43" i="6" s="1"/>
  <c r="B15" i="6"/>
  <c r="B26" i="6" s="1"/>
  <c r="B28" i="6" s="1"/>
  <c r="B41" i="6" s="1"/>
  <c r="B43" i="6" s="1"/>
  <c r="B28" i="5" l="1"/>
  <c r="B25" i="5"/>
  <c r="B21" i="5"/>
  <c r="B11" i="5"/>
  <c r="D19" i="3"/>
  <c r="C44" i="3" l="1"/>
  <c r="D16" i="3" l="1"/>
  <c r="D11" i="3"/>
  <c r="D26" i="3" l="1"/>
  <c r="D20" i="3"/>
  <c r="C38" i="3"/>
  <c r="C19" i="3"/>
  <c r="C16" i="3"/>
  <c r="C11" i="3"/>
  <c r="C46" i="3" l="1"/>
  <c r="C20" i="3"/>
  <c r="C26" i="3" s="1"/>
  <c r="C17" i="5"/>
  <c r="B17" i="5"/>
  <c r="C9" i="5"/>
  <c r="C11" i="5" s="1"/>
  <c r="C19" i="5" s="1"/>
  <c r="B9" i="5"/>
  <c r="B19" i="5" l="1"/>
  <c r="B30" i="5" s="1"/>
  <c r="B31" i="5" s="1"/>
  <c r="C21" i="5"/>
  <c r="C25" i="5" s="1"/>
  <c r="C28" i="5" s="1"/>
  <c r="C30" i="5" s="1"/>
  <c r="C31" i="5" s="1"/>
  <c r="D44" i="3" l="1"/>
  <c r="D38" i="3"/>
  <c r="D46" i="3" l="1"/>
  <c r="B44" i="3"/>
  <c r="B19" i="3" l="1"/>
  <c r="B16" i="3"/>
  <c r="B38" i="3"/>
  <c r="B46" i="3" s="1"/>
  <c r="B11" i="3"/>
  <c r="B20" i="3" l="1"/>
  <c r="B26" i="3" s="1"/>
</calcChain>
</file>

<file path=xl/sharedStrings.xml><?xml version="1.0" encoding="utf-8"?>
<sst xmlns="http://schemas.openxmlformats.org/spreadsheetml/2006/main" count="225" uniqueCount="192">
  <si>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</si>
  <si>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</si>
  <si>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</si>
  <si>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</si>
  <si>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</si>
  <si>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Дженбаева Э.Т.</t>
  </si>
  <si>
    <t>Процентные доходы</t>
  </si>
  <si>
    <t>Процентные расходы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</si>
  <si>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</si>
  <si>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</si>
  <si>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</si>
  <si>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</si>
  <si>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</si>
  <si>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Председатель Правления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</si>
  <si>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</si>
  <si>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</si>
  <si>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</si>
  <si>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</si>
  <si>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</si>
  <si>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</si>
  <si>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</si>
  <si>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</si>
  <si>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</si>
  <si>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</si>
  <si>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</si>
  <si>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</si>
  <si>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</si>
  <si>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</si>
  <si>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</si>
  <si>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</si>
  <si>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</si>
  <si>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</si>
  <si>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</si>
  <si>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</si>
  <si>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</si>
  <si>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</si>
  <si>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</si>
  <si>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</si>
  <si>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</si>
  <si>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Кредиты, предоставленные клиентам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</si>
  <si>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</si>
  <si>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</si>
  <si>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</si>
  <si>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</si>
  <si>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Прибыль на одну акцию</t>
  </si>
  <si>
    <t>Формирование резервов под обесценение по активам, по которым начисляются проценты</t>
  </si>
  <si>
    <t>Операционная прибыль</t>
  </si>
  <si>
    <t>Формирование резервов под обесценение по прочим операциям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</si>
  <si>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</si>
  <si>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</si>
  <si>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</si>
  <si>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Чистый процентный доход до формирования резервов от обесценения по активам, по которым начисляются проценты</t>
  </si>
  <si>
    <t>Финансовые активы, оцениваемые по справедливой стоимости через прибыль или убыток</t>
  </si>
  <si>
    <t xml:space="preserve">          Илебаев Н.Э.</t>
  </si>
  <si>
    <t xml:space="preserve">         Илебаев Н.Э.</t>
  </si>
  <si>
    <t>Декабрь 2017 г.</t>
  </si>
  <si>
    <t>Итого кредиты банками и другим ФКУ</t>
  </si>
  <si>
    <t>ИТОГО ОБЯЗАТЕЛЬСТВА И КАПИТАЛ</t>
  </si>
  <si>
    <t>ЧИСТЫЙ ПРОЦЕНТНЫЙ ДОХОД</t>
  </si>
  <si>
    <t>ЧИСТЫЕ НЕПРОЦЕНТНЫЕ ДОХОДЫ</t>
  </si>
  <si>
    <t>Март 2017 г.</t>
  </si>
  <si>
    <t>Март 2018 г.</t>
  </si>
  <si>
    <t>Отчет о прибылях или убытках и прочем совокупном доходе на 31 марта 2018 года (включительно)</t>
  </si>
  <si>
    <t>Отчет о финансовом положении на 31 марта 2018 года (включительно)</t>
  </si>
  <si>
    <t>Всего активы денежного рынка</t>
  </si>
  <si>
    <t xml:space="preserve">Итого кредиты клиентам </t>
  </si>
  <si>
    <t xml:space="preserve">Счета и депозиты банков и прочих финансовых учреждений </t>
  </si>
  <si>
    <t>ОАО " Коммерческий банк КЫРГЫЗСТАН"</t>
  </si>
  <si>
    <t>Отчет о движении денежных средств на 31 марта 2018 год (включительно).</t>
  </si>
  <si>
    <t>(в тысячах Кыргызских сом)</t>
  </si>
  <si>
    <t>Отчетный                      период                                  I - квартал  2018г.</t>
  </si>
  <si>
    <t>Предыдущий период                                  I - квартал  2017г.</t>
  </si>
  <si>
    <t>ДВИЖЕНИЕ ДЕНЕЖНЫХ СРЕДСТВ ОТ           ОПЕРАЦИОННОЙ ДЕЯТЕЛЬНОСТИ:</t>
  </si>
  <si>
    <t>Проценты полученные</t>
  </si>
  <si>
    <t>Проценты уплаченные</t>
  </si>
  <si>
    <t>Доходы по услугам и комиссии полученные</t>
  </si>
  <si>
    <t>Расходы по услугам и комиссии уплаченные</t>
  </si>
  <si>
    <t>Поступления от операции с иностранной валютой</t>
  </si>
  <si>
    <t xml:space="preserve">Прочие доходы полученные </t>
  </si>
  <si>
    <t>Операционные расходы уплаченные</t>
  </si>
  <si>
    <t>Движение денежных средств от операционной деятельности до изменений в чистых операционных активах</t>
  </si>
  <si>
    <t>(Увеличение)/ уменьшение операционных активов:</t>
  </si>
  <si>
    <t>Средства в финансовых учреждениях</t>
  </si>
  <si>
    <t>Ссуды, предоставленные клиентам</t>
  </si>
  <si>
    <t>Увеличение/ (уменьшение) операционных пассивах:</t>
  </si>
  <si>
    <t>Чистый (отток)/приток денежных средств от операционной деятельности до уплаты налога на прибыль</t>
  </si>
  <si>
    <t>Налог на прибыль уплаченный</t>
  </si>
  <si>
    <t>Чистый (отток)/приток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</si>
  <si>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</si>
  <si>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</t>
  </si>
  <si>
    <t>Поступление от продажи основных средств</t>
  </si>
  <si>
    <t>Приобретение инвестиций, удерживаемых до погашения</t>
  </si>
  <si>
    <t>Поступления от погашения инвестиций, удерживаемых до погашения</t>
  </si>
  <si>
    <t>Чистый отток денежных средств от инвестиционной деятельности</t>
  </si>
  <si>
    <t>ДВИЖЕНИЕ ДЕНЕЖНЫХ СРЕДСТВ ОТ ФИНАНСОВОЙ ДЕЯТЕЛЬНОСТИ</t>
  </si>
  <si>
    <t>Поступления прочих заемных средств</t>
  </si>
  <si>
    <t>Погашение прочих заемных средств</t>
  </si>
  <si>
    <t>Дивиденды выплаченные</t>
  </si>
  <si>
    <t>Чистый приток/(отток) денежных средств от финансовой деятельности</t>
  </si>
  <si>
    <t>Влияние изменений обменных курсов на  денежные средства и их эквиваленты</t>
  </si>
  <si>
    <t>Чистое изменение в денежных средствах и их эквивалентах</t>
  </si>
  <si>
    <t>Денежные средства и их эквиваленты, на начало года</t>
  </si>
  <si>
    <t>Денежные средства и их эквиваленты, на конец года</t>
  </si>
  <si>
    <t>Илебаев Н.Э.</t>
  </si>
  <si>
    <t>Отчет об изменениях в капитале на 31 марта 2018 год (включительно)</t>
  </si>
  <si>
    <t xml:space="preserve">Уставный капитал           </t>
  </si>
  <si>
    <t xml:space="preserve">Нераспределенная прибыль          </t>
  </si>
  <si>
    <t xml:space="preserve">Итого капитал                </t>
  </si>
  <si>
    <t>На 31 декабря 2016 года</t>
  </si>
  <si>
    <t>Выпуск обыкновенных акций</t>
  </si>
  <si>
    <t xml:space="preserve">Итого совокупный доход за период </t>
  </si>
  <si>
    <t>Дивиденды объявленные</t>
  </si>
  <si>
    <t>Перевод нераспределенной прибыли в уставный капитал и дополнительно оплаченный капитал</t>
  </si>
  <si>
    <t>На 31 марта 2017 года</t>
  </si>
  <si>
    <t>На 31 декабря 2017 года</t>
  </si>
  <si>
    <t>На 31 марта 2018 года</t>
  </si>
  <si>
    <t>Примечания к финансовой отчетности</t>
  </si>
  <si>
    <t>Полное наименование банка: Открытое Акционерное Общество «Коммерческий банк КЫРГЫЗСТАН»</t>
  </si>
  <si>
    <t>Сокращенное наименование: ОАО «Коммерческий банк КЫРГЫЗСТАН»</t>
  </si>
  <si>
    <t>Регистрационный номер банка: 3903 – 3301 - ОАО</t>
  </si>
  <si>
    <t>Почтовый адрес: 720033, Кыргызская Республика, г. Бишкек, ул. Тоголок Молдо 54А</t>
  </si>
  <si>
    <t>Существенные факты, затрагивающие финансово-хозяйственную деятельность и подлежащие обязательному раскрытию по состоянию на 01 апреля 2018 года.</t>
  </si>
  <si>
    <t>1. В течение отчетного квартала ценные бумаги Банком не выпускались;</t>
  </si>
  <si>
    <t>2. Список всех крупных акционеров и акционеров, держателей контрольного пакета акций и их доли в количестве акций по формам, указана в приложении 2 к финансовой отчетности;</t>
  </si>
  <si>
    <t>3. Информации о существенных фактах, затрагивающих финансово-хозяйственную деятельность банка, имевших место в отчетном квартале – не было;</t>
  </si>
  <si>
    <t>4. Изменения в списке лиц, входящих в органы управления банка в I квартале 2018 года, были изменения в составе членов Совета директоров – на основании Решения совета директоров №7/8 от 13.03.2018 года с 30.03.2018 года был освобожден от должности член Совета директоров ОАО «Коммерческий банк КЫРГЫЗСТАН» Мамбеткадыров Нургазы.</t>
  </si>
  <si>
    <t xml:space="preserve">       На основании Протокола №1 от 30.03.2018 года годового общего собрания акционеров Банка, был избран на вакантную должность члена Совета директоров Банк Чокоев Заир Ленарович.</t>
  </si>
  <si>
    <t xml:space="preserve">       В части состава Правления Банка изменений не было.</t>
  </si>
  <si>
    <t xml:space="preserve">       На основании письма за №122-07/1617 от 19.03.2018 года согласована кандидатура на должность члена Совета директоров ОАО «Коммерческий банк КЫРГЫЗСТАН» Лайлиева Майя Джумакановна.</t>
  </si>
  <si>
    <t xml:space="preserve">       30 марта 2018 года состоялось годовое общее собрание акционеров Банка по итогам 2017 года, форма проведения – очная, кворум собрания – 98,4595%, по результатам голосования годового общего собрания акционеров были приняты следующие решения:</t>
  </si>
  <si>
    <r>
      <t>·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Утвердить счетную комиссию в составе 3(трех) человек.</t>
    </r>
  </si>
  <si>
    <r>
      <t>·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Утвердить отчет Совета директоров ОАО «Коммерческий банк КЫРГЫЗСТАН» за 2017год.</t>
    </r>
  </si>
  <si>
    <r>
      <t>·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Утвердить отчет об исполнении финансового плана и годовых результатов деятельности ОАО «Коммерческий банк КЫРГЫЗСТАН» за 2017 год (годовой баланс, отчет о прибылях и убытках и др.).</t>
    </r>
  </si>
  <si>
    <r>
      <t>·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Утвердить заключения внешнего аудитора по итогам проверки деятельности ОАО «Коммерческий банк КЫРГЫЗСТАН» за 2017 год.</t>
    </r>
  </si>
  <si>
    <r>
      <t>·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Утвердить финансовый план ОАО «Коммерческий банк КЫРГЫЗСТАН» на 2018 год.</t>
    </r>
  </si>
  <si>
    <r>
      <t>·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Уменьшить количество обращаемых акций ОАО «Коммерческий банк КЫРГЫЗСТАН» путем их аннулирования, в связи с размещением меньшего количества акций, чем было принято решением годового общего собрания акционеров ОАО «Коммерческий банк КЫРГЫЗСТАН» от 31 марта 2017 года.</t>
    </r>
  </si>
  <si>
    <r>
      <t>·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Досрочно прекратить полномочия члена Совета директоров ОАО «Коммерческий банк КЫРГЫЗСТАН» Мамбеткадырова Нургазы.</t>
    </r>
  </si>
  <si>
    <r>
      <t>·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Избрать на вакантную должность члена Совета Директоров ОАО «Коммерческий банк КЫРГЫЗСТАН» Чокоева Заира Ленаровича.</t>
    </r>
  </si>
  <si>
    <r>
      <t>·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Утвердить размер, порядка и формы выплаты дивидендов за 2017 год.</t>
    </r>
  </si>
  <si>
    <r>
      <t>·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Снять с повестки дня вопрос «Об увеличении количества обращаемых акций. Утверждение порядка выпуска и размещения акций».</t>
    </r>
  </si>
  <si>
    <r>
      <t>·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Утвердить Устав ОАО «Коммерческий банк КЫРГЫЗСТАН» в новой редакции и провести государственную перерегистрацию в органах юстиции Кыргызской Республики.</t>
    </r>
  </si>
  <si>
    <t>5. Изменения в размере участия лиц, входящих в выборные органы управления банка, в капитале банка, а также его дочерних и зависимых компаний – нет;</t>
  </si>
  <si>
    <t>6. Изменения в списке юридических лиц, в которых Банк владеет 20 и более процентами уставного капитала – нет;</t>
  </si>
  <si>
    <t>7. Изменения в списке владельцев 5 и более процентов акций (долей), а также об изменениях доли владельцев 5 и более процентов акций (долей) – нет;</t>
  </si>
  <si>
    <t>8. Появление в реестре банка, владеющего более чем 5 процентами его голосующих акций (долей, паев) – нет;</t>
  </si>
  <si>
    <t>9. Разовые сделки Банка, размер которых либо стоимость имущества, по которым составляют 10 и более процентов от активов Банка на дату сделки - не было;</t>
  </si>
  <si>
    <t>10. Фактов, повлекших разовое увеличение или уменьшение стоимости активов Банка более чем на 10 процентов – не было;</t>
  </si>
  <si>
    <t>11. Фактов, повлекших разовое увеличение чистой прибыли или чистых убытков Банка более чем на 10 процентов – не было;</t>
  </si>
  <si>
    <t>12. Реорганизация банка, его дочерних и зависимых обществ – не было;</t>
  </si>
  <si>
    <t>13. Начисленные и (или) выплачиваемые (выплаченные) доходы по ценным бумагам – не было;</t>
  </si>
  <si>
    <t>14. Решения общих собраний акционеров за отчетный квартал – не было;</t>
  </si>
  <si>
    <t>15. Погашение ценных бумаг банка – не было;</t>
  </si>
  <si>
    <t>16. Иные события (факты), предусмотренные нормативными правовыми актами уполномоченного государственного органа по регулированию рынка ценных бумаг – не было;</t>
  </si>
  <si>
    <t>17. Список лиц, оказывающих существенное (прямое или косвенное) влияние на решения, принимаемые органами управления Банка, указана в приложении 2 к финансовой отчетности;</t>
  </si>
  <si>
    <t>18. Список лиц, оказывающих существенное (прямое или косвенное) влияние на решение, принимаемые органами управления головной компании банковской группы – Банк не имеет;</t>
  </si>
  <si>
    <t>19. Сведения о дочерних компаниях, их акционерах и лицах, оказывающих существенное (прямое или косвенное) влияние на решения, принимаемые органами управления дочерних компаний банковской группы – Банк не имеет;</t>
  </si>
  <si>
    <t>20. Сведения о зависимых компаниях, их акционерах и лицах, оказывающих существенное (прямое или косвенное) влияние на решения, принимаемые органами управления зависимых компаний банковской группы – Банк не имеет;</t>
  </si>
  <si>
    <t>21. Сведения о структуре банковской группы – отсутствует.</t>
  </si>
  <si>
    <t xml:space="preserve">         </t>
  </si>
  <si>
    <t xml:space="preserve">  </t>
  </si>
  <si>
    <t>Председатель Правления                                                                                                                                                                Илебаев Н.Э.</t>
  </si>
  <si>
    <t xml:space="preserve">           </t>
  </si>
  <si>
    <t>Главный бухгалтер                                                                                                                                                                           Дженбаева Э.Т.</t>
  </si>
  <si>
    <t>Приложение 2</t>
  </si>
  <si>
    <t>к Положению о требованиях</t>
  </si>
  <si>
    <t>к формированию финансовой</t>
  </si>
  <si>
    <t xml:space="preserve">отчетности коммерческих банков    </t>
  </si>
  <si>
    <t>Кыргызской Республики</t>
  </si>
  <si>
    <t>СПИСОК</t>
  </si>
  <si>
    <t>лиц, оказывающих существенное (прямое или</t>
  </si>
  <si>
    <t>косвенное) влияние на решения, принимаемые</t>
  </si>
  <si>
    <t>органами управления банка</t>
  </si>
  <si>
    <t>Полное наименование: Открытое Акционерное Общество «Коммерческий банк КЫРГЫЗСТАН»</t>
  </si>
  <si>
    <t>Регистрационный номер банка: 3903–3301-ОАО</t>
  </si>
  <si>
    <t>Почтовый адрес банка: 720033, г. Бишкек, ул. Тоголок Молдо 54а</t>
  </si>
  <si>
    <t>Акционеры (участники) банка, владеющие 5 и более процентами (%) акций</t>
  </si>
  <si>
    <t>Лица, оказывающие косвенное (через третьи лица) существенное влияние на решения, принимаемые органами управления банка</t>
  </si>
  <si>
    <t>Взаимосвязи между акционерами (участниками) банка и лицами, оказывающими косвенное (через третьи лица) существенное влияние на решения, принимаемые органами управления банка</t>
  </si>
  <si>
    <t>№ п/п</t>
  </si>
  <si>
    <t>Полное и сокращенное</t>
  </si>
  <si>
    <t>фирменное наименование</t>
  </si>
  <si>
    <t>юридического лица с указанием</t>
  </si>
  <si>
    <t>юридического и фактического адресов/ФИО физического лица с указанием гражданства</t>
  </si>
  <si>
    <t>Принадлежащие акционеру (участнику)</t>
  </si>
  <si>
    <t>акции (доли) банка (процент голосов к общему количеству голосующих акций (долей) банка</t>
  </si>
  <si>
    <t>1.</t>
  </si>
  <si>
    <t>Бабанова Ая Токтогуловна гражданка Кыргызстана</t>
  </si>
  <si>
    <t>-</t>
  </si>
  <si>
    <t xml:space="preserve">Председатель Правления </t>
  </si>
  <si>
    <t xml:space="preserve">                                                          Илебаев Н.Э.</t>
  </si>
  <si>
    <t xml:space="preserve">Главный бухгалтер </t>
  </si>
  <si>
    <t xml:space="preserve">                                                      Дженбаева Э.Т.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</si>
</sst>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  <numFmt numFmtId="168" formatCode="mmmm\ yyyy"/>
  </numFmts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Symbol"/>
      <family val="1"/>
      <charset val="2"/>
    </font>
    <font>
      <sz val="7"/>
      <name val="Times New Roman"/>
      <family val="1"/>
      <charset val="204"/>
    </font>
    <font>
      <sz val="12"/>
      <name val="Calibri Light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" fillId="0" borderId="0"/>
    <xf numFmtId="0" fontId="1" fillId="0" borderId="0"/>
  </cellStyleXfs>
  <cellXfs count="193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5" fontId="12" fillId="0" borderId="0" xfId="8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165" fontId="10" fillId="0" borderId="0" xfId="8" applyNumberFormat="1" applyFont="1" applyFill="1" applyAlignment="1">
      <alignment horizontal="right"/>
    </xf>
    <xf numFmtId="165" fontId="10" fillId="0" borderId="0" xfId="10" applyNumberFormat="1" applyFont="1" applyFill="1" applyBorder="1" applyAlignment="1"/>
    <xf numFmtId="3" fontId="12" fillId="0" borderId="0" xfId="8" applyNumberFormat="1" applyFont="1" applyFill="1" applyAlignment="1">
      <alignment horizontal="right" wrapText="1"/>
    </xf>
    <xf numFmtId="3" fontId="11" fillId="0" borderId="0" xfId="7" applyNumberFormat="1" applyFont="1" applyFill="1" applyBorder="1" applyAlignment="1">
      <alignment horizontal="center" vertical="center" wrapText="1"/>
    </xf>
    <xf numFmtId="3" fontId="11" fillId="0" borderId="0" xfId="7" applyNumberFormat="1" applyFont="1" applyFill="1" applyBorder="1" applyAlignment="1">
      <alignment horizontal="center"/>
    </xf>
    <xf numFmtId="3" fontId="11" fillId="0" borderId="1" xfId="7" applyNumberFormat="1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65" fontId="10" fillId="2" borderId="0" xfId="8" applyNumberFormat="1" applyFont="1" applyFill="1" applyAlignment="1">
      <alignment horizontal="right"/>
    </xf>
    <xf numFmtId="165" fontId="13" fillId="2" borderId="0" xfId="10" applyNumberFormat="1" applyFont="1" applyFill="1" applyBorder="1" applyAlignment="1">
      <alignment vertical="center"/>
    </xf>
    <xf numFmtId="165" fontId="11" fillId="2" borderId="2" xfId="10" applyNumberFormat="1" applyFont="1" applyFill="1" applyBorder="1" applyAlignment="1">
      <alignment vertical="center"/>
    </xf>
    <xf numFmtId="165" fontId="12" fillId="2" borderId="0" xfId="8" applyNumberFormat="1" applyFont="1" applyFill="1" applyAlignment="1">
      <alignment horizontal="right"/>
    </xf>
    <xf numFmtId="3" fontId="13" fillId="2" borderId="3" xfId="2" applyNumberFormat="1" applyFont="1" applyFill="1" applyBorder="1" applyAlignment="1">
      <alignment horizontal="right"/>
    </xf>
    <xf numFmtId="165" fontId="12" fillId="0" borderId="0" xfId="8" applyNumberFormat="1" applyFont="1" applyFill="1" applyAlignment="1"/>
    <xf numFmtId="1" fontId="12" fillId="0" borderId="0" xfId="2" applyNumberFormat="1" applyFont="1" applyFill="1" applyBorder="1" applyAlignment="1">
      <alignment horizontal="left"/>
    </xf>
    <xf numFmtId="0" fontId="11" fillId="0" borderId="0" xfId="15" applyFont="1" applyAlignment="1">
      <alignment horizontal="center"/>
    </xf>
    <xf numFmtId="0" fontId="10" fillId="0" borderId="0" xfId="15" applyFont="1" applyAlignment="1">
      <alignment horizontal="center"/>
    </xf>
    <xf numFmtId="0" fontId="9" fillId="0" borderId="0" xfId="15" applyFont="1"/>
    <xf numFmtId="0" fontId="16" fillId="0" borderId="0" xfId="20" applyFont="1" applyFill="1" applyBorder="1" applyAlignment="1">
      <alignment horizontal="left" wrapText="1"/>
    </xf>
    <xf numFmtId="0" fontId="11" fillId="0" borderId="0" xfId="19" applyFont="1" applyAlignment="1">
      <alignment wrapText="1"/>
    </xf>
    <xf numFmtId="49" fontId="11" fillId="0" borderId="0" xfId="20" applyNumberFormat="1" applyFont="1" applyFill="1" applyBorder="1" applyAlignment="1">
      <alignment horizontal="center" vertical="center" wrapText="1"/>
    </xf>
    <xf numFmtId="0" fontId="11" fillId="0" borderId="5" xfId="16" applyFont="1" applyBorder="1" applyAlignment="1">
      <alignment vertical="top"/>
    </xf>
    <xf numFmtId="0" fontId="11" fillId="0" borderId="5" xfId="0" applyFont="1" applyBorder="1" applyAlignment="1">
      <alignment horizontal="center" vertical="top" wrapText="1"/>
    </xf>
    <xf numFmtId="0" fontId="11" fillId="0" borderId="5" xfId="16" applyFont="1" applyBorder="1" applyAlignment="1">
      <alignment vertical="top" wrapText="1"/>
    </xf>
    <xf numFmtId="168" fontId="11" fillId="0" borderId="5" xfId="15" applyNumberFormat="1" applyFont="1" applyBorder="1" applyAlignment="1">
      <alignment horizontal="center" vertical="top" wrapText="1"/>
    </xf>
    <xf numFmtId="0" fontId="10" fillId="0" borderId="5" xfId="16" applyFont="1" applyBorder="1" applyAlignment="1">
      <alignment horizontal="left" vertical="top"/>
    </xf>
    <xf numFmtId="165" fontId="1" fillId="0" borderId="5" xfId="16" applyNumberFormat="1" applyFont="1" applyFill="1" applyBorder="1" applyAlignment="1"/>
    <xf numFmtId="0" fontId="10" fillId="0" borderId="5" xfId="16" applyFont="1" applyBorder="1" applyAlignment="1">
      <alignment horizontal="left" vertical="top" wrapText="1"/>
    </xf>
    <xf numFmtId="165" fontId="1" fillId="0" borderId="6" xfId="16" applyNumberFormat="1" applyFont="1" applyFill="1" applyBorder="1" applyAlignment="1"/>
    <xf numFmtId="0" fontId="10" fillId="0" borderId="7" xfId="16" applyFont="1" applyBorder="1" applyAlignment="1">
      <alignment horizontal="left" vertical="top" wrapText="1"/>
    </xf>
    <xf numFmtId="165" fontId="1" fillId="2" borderId="5" xfId="16" applyNumberFormat="1" applyFont="1" applyFill="1" applyBorder="1" applyAlignment="1"/>
    <xf numFmtId="0" fontId="11" fillId="0" borderId="5" xfId="16" applyFont="1" applyBorder="1" applyAlignment="1">
      <alignment horizontal="left" vertical="top"/>
    </xf>
    <xf numFmtId="0" fontId="10" fillId="0" borderId="0" xfId="20" applyFont="1" applyFill="1" applyBorder="1" applyAlignment="1">
      <alignment horizontal="left" vertical="center" wrapText="1"/>
    </xf>
    <xf numFmtId="0" fontId="10" fillId="0" borderId="5" xfId="20" applyFont="1" applyBorder="1" applyAlignment="1">
      <alignment horizontal="left" wrapText="1"/>
    </xf>
    <xf numFmtId="165" fontId="1" fillId="0" borderId="8" xfId="16" applyNumberFormat="1" applyFont="1" applyFill="1" applyBorder="1" applyAlignment="1"/>
    <xf numFmtId="2" fontId="10" fillId="0" borderId="5" xfId="16" applyNumberFormat="1" applyFont="1" applyBorder="1" applyAlignment="1">
      <alignment horizontal="left" vertical="top" wrapText="1"/>
    </xf>
    <xf numFmtId="165" fontId="1" fillId="2" borderId="9" xfId="16" applyNumberFormat="1" applyFont="1" applyFill="1" applyBorder="1" applyAlignment="1"/>
    <xf numFmtId="0" fontId="10" fillId="0" borderId="8" xfId="16" applyFont="1" applyBorder="1" applyAlignment="1">
      <alignment horizontal="left" vertical="top"/>
    </xf>
    <xf numFmtId="165" fontId="1" fillId="2" borderId="8" xfId="16" applyNumberFormat="1" applyFont="1" applyFill="1" applyBorder="1" applyAlignment="1"/>
    <xf numFmtId="165" fontId="1" fillId="2" borderId="5" xfId="16" applyNumberFormat="1" applyFont="1" applyFill="1" applyBorder="1" applyAlignment="1">
      <alignment horizontal="right"/>
    </xf>
    <xf numFmtId="0" fontId="10" fillId="0" borderId="10" xfId="16" applyFont="1" applyBorder="1" applyAlignment="1">
      <alignment horizontal="left" vertical="top" wrapText="1"/>
    </xf>
    <xf numFmtId="165" fontId="1" fillId="2" borderId="10" xfId="16" applyNumberFormat="1" applyFont="1" applyFill="1" applyBorder="1" applyAlignment="1"/>
    <xf numFmtId="0" fontId="11" fillId="0" borderId="9" xfId="16" applyFont="1" applyBorder="1" applyAlignment="1">
      <alignment vertical="top" wrapText="1"/>
    </xf>
    <xf numFmtId="165" fontId="1" fillId="0" borderId="9" xfId="16" applyNumberFormat="1" applyFont="1" applyFill="1" applyBorder="1" applyAlignment="1"/>
    <xf numFmtId="0" fontId="10" fillId="0" borderId="5" xfId="16" applyFont="1" applyBorder="1" applyAlignment="1">
      <alignment vertical="top"/>
    </xf>
    <xf numFmtId="0" fontId="10" fillId="0" borderId="11" xfId="16" applyFont="1" applyBorder="1" applyAlignment="1">
      <alignment vertical="top"/>
    </xf>
    <xf numFmtId="165" fontId="1" fillId="2" borderId="12" xfId="16" applyNumberFormat="1" applyFont="1" applyFill="1" applyBorder="1" applyAlignment="1"/>
    <xf numFmtId="165" fontId="1" fillId="2" borderId="8" xfId="16" applyNumberFormat="1" applyFont="1" applyFill="1" applyBorder="1" applyAlignment="1">
      <alignment horizontal="right"/>
    </xf>
    <xf numFmtId="165" fontId="1" fillId="2" borderId="10" xfId="16" applyNumberFormat="1" applyFont="1" applyFill="1" applyBorder="1" applyAlignment="1">
      <alignment horizontal="right"/>
    </xf>
    <xf numFmtId="0" fontId="10" fillId="0" borderId="5" xfId="16" applyFont="1" applyBorder="1" applyAlignment="1">
      <alignment vertical="top" wrapText="1"/>
    </xf>
    <xf numFmtId="165" fontId="17" fillId="0" borderId="5" xfId="16" applyNumberFormat="1" applyFont="1" applyFill="1" applyBorder="1" applyAlignment="1">
      <alignment horizontal="right"/>
    </xf>
    <xf numFmtId="0" fontId="11" fillId="0" borderId="0" xfId="16" applyFont="1" applyBorder="1" applyAlignment="1">
      <alignment vertical="top"/>
    </xf>
    <xf numFmtId="165" fontId="11" fillId="0" borderId="0" xfId="16" applyNumberFormat="1" applyFont="1" applyFill="1" applyBorder="1" applyAlignment="1">
      <alignment horizontal="right"/>
    </xf>
    <xf numFmtId="165" fontId="9" fillId="0" borderId="0" xfId="15" applyNumberFormat="1" applyFont="1" applyFill="1"/>
    <xf numFmtId="0" fontId="9" fillId="0" borderId="0" xfId="15" applyFont="1" applyFill="1"/>
    <xf numFmtId="0" fontId="10" fillId="0" borderId="0" xfId="15" applyFont="1"/>
    <xf numFmtId="0" fontId="18" fillId="0" borderId="0" xfId="0" applyFont="1"/>
    <xf numFmtId="0" fontId="19" fillId="0" borderId="0" xfId="19" quotePrefix="1" applyFont="1" applyAlignment="1">
      <alignment horizontal="left"/>
    </xf>
    <xf numFmtId="0" fontId="3" fillId="0" borderId="0" xfId="19" applyFont="1"/>
    <xf numFmtId="0" fontId="11" fillId="0" borderId="0" xfId="19" quotePrefix="1" applyFont="1" applyAlignment="1">
      <alignment horizontal="left"/>
    </xf>
    <xf numFmtId="0" fontId="10" fillId="0" borderId="0" xfId="19" applyFont="1"/>
    <xf numFmtId="0" fontId="11" fillId="0" borderId="0" xfId="19" applyFont="1"/>
    <xf numFmtId="0" fontId="11" fillId="0" borderId="5" xfId="19" applyFont="1" applyBorder="1" applyAlignment="1">
      <alignment horizontal="right"/>
    </xf>
    <xf numFmtId="0" fontId="11" fillId="0" borderId="5" xfId="19" applyFont="1" applyBorder="1" applyAlignment="1">
      <alignment horizontal="center" wrapText="1"/>
    </xf>
    <xf numFmtId="0" fontId="11" fillId="0" borderId="5" xfId="19" applyFont="1" applyBorder="1" applyAlignment="1">
      <alignment horizontal="center" vertical="center" wrapText="1"/>
    </xf>
    <xf numFmtId="0" fontId="3" fillId="0" borderId="0" xfId="19" applyFont="1" applyBorder="1"/>
    <xf numFmtId="0" fontId="11" fillId="0" borderId="5" xfId="19" applyFont="1" applyBorder="1"/>
    <xf numFmtId="0" fontId="10" fillId="0" borderId="5" xfId="19" applyFont="1" applyBorder="1"/>
    <xf numFmtId="0" fontId="11" fillId="0" borderId="5" xfId="0" applyFont="1" applyBorder="1"/>
    <xf numFmtId="3" fontId="10" fillId="0" borderId="5" xfId="19" applyNumberFormat="1" applyFont="1" applyBorder="1"/>
    <xf numFmtId="165" fontId="10" fillId="0" borderId="5" xfId="8" applyNumberFormat="1" applyFont="1" applyFill="1" applyBorder="1" applyAlignment="1">
      <alignment horizontal="right"/>
    </xf>
    <xf numFmtId="3" fontId="1" fillId="0" borderId="5" xfId="19" applyNumberFormat="1" applyFont="1" applyBorder="1"/>
    <xf numFmtId="0" fontId="10" fillId="0" borderId="5" xfId="19" quotePrefix="1" applyFont="1" applyBorder="1" applyAlignment="1">
      <alignment horizontal="left" wrapText="1"/>
    </xf>
    <xf numFmtId="3" fontId="10" fillId="0" borderId="5" xfId="8" applyNumberFormat="1" applyFont="1" applyFill="1" applyBorder="1" applyAlignment="1">
      <alignment horizontal="right"/>
    </xf>
    <xf numFmtId="165" fontId="11" fillId="0" borderId="5" xfId="8" applyNumberFormat="1" applyFont="1" applyFill="1" applyBorder="1" applyAlignment="1">
      <alignment horizontal="right"/>
    </xf>
    <xf numFmtId="3" fontId="11" fillId="0" borderId="5" xfId="8" applyNumberFormat="1" applyFont="1" applyFill="1" applyBorder="1" applyAlignment="1">
      <alignment horizontal="right"/>
    </xf>
    <xf numFmtId="3" fontId="11" fillId="0" borderId="5" xfId="19" applyNumberFormat="1" applyFont="1" applyBorder="1"/>
    <xf numFmtId="0" fontId="11" fillId="0" borderId="0" xfId="0" applyFont="1" applyBorder="1"/>
    <xf numFmtId="165" fontId="11" fillId="0" borderId="0" xfId="8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0" fontId="9" fillId="0" borderId="0" xfId="0" applyFont="1"/>
    <xf numFmtId="0" fontId="11" fillId="0" borderId="0" xfId="19" applyFont="1" applyBorder="1"/>
    <xf numFmtId="0" fontId="10" fillId="0" borderId="0" xfId="19" quotePrefix="1" applyFont="1" applyBorder="1" applyAlignment="1">
      <alignment horizontal="left"/>
    </xf>
    <xf numFmtId="0" fontId="10" fillId="0" borderId="0" xfId="19" applyFont="1" applyBorder="1"/>
    <xf numFmtId="0" fontId="10" fillId="0" borderId="0" xfId="0" applyFont="1"/>
    <xf numFmtId="4" fontId="1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20" fillId="0" borderId="0" xfId="0" applyFont="1"/>
    <xf numFmtId="0" fontId="17" fillId="0" borderId="0" xfId="0" applyFont="1"/>
    <xf numFmtId="0" fontId="19" fillId="0" borderId="0" xfId="19" applyFont="1"/>
    <xf numFmtId="0" fontId="21" fillId="0" borderId="0" xfId="0" applyFont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1" fillId="0" borderId="0" xfId="19" applyFont="1" applyAlignment="1">
      <alignment horizontal="center"/>
    </xf>
    <xf numFmtId="0" fontId="10" fillId="0" borderId="0" xfId="15" applyFont="1" applyAlignment="1">
      <alignment horizontal="center"/>
    </xf>
    <xf numFmtId="0" fontId="11" fillId="0" borderId="0" xfId="19" applyFont="1" applyAlignment="1">
      <alignment horizontal="center" wrapText="1"/>
    </xf>
    <xf numFmtId="0" fontId="10" fillId="0" borderId="0" xfId="15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justify" vertical="center"/>
    </xf>
    <xf numFmtId="0" fontId="0" fillId="0" borderId="0" xfId="0" applyAlignment="1"/>
    <xf numFmtId="0" fontId="1" fillId="0" borderId="0" xfId="0" applyFont="1" applyAlignment="1"/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justify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10" fontId="27" fillId="0" borderId="5" xfId="0" applyNumberFormat="1" applyFont="1" applyBorder="1" applyAlignment="1">
      <alignment horizontal="center" vertical="center" wrapText="1"/>
    </xf>
    <xf numFmtId="0" fontId="1" fillId="0" borderId="0" xfId="0" applyFont="1"/>
  </cellXfs>
  <cellStyles count="21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CAP" xfId="19"/>
    <cellStyle name="Normal_JSCB Kyrgyzstan_2005_TB" xfId="6"/>
    <cellStyle name="Normal_Worksheet in   Fs" xfId="7"/>
    <cellStyle name="Normal_Worksheet in   Fs 2" xfId="20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  <cellStyle name="Финансовый 5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topLeftCell="A34" zoomScaleNormal="100" workbookViewId="0">
      <selection activeCell="A11" sqref="A11"/>
    </sheetView>
  </sheetViews>
  <sheetFormatPr defaultRowHeight="14.25" x14ac:dyDescent="0.2"/>
  <cols>
    <col min="1" max="1" width="53.140625" style="3" customWidth="1"/>
    <col min="2" max="2" width="21.140625" style="23" customWidth="1"/>
    <col min="3" max="3" width="24" style="23" bestFit="1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164" t="s">
        <v>10</v>
      </c>
      <c r="B1" s="164"/>
      <c r="C1" s="164"/>
    </row>
    <row r="2" spans="1:4" ht="15" x14ac:dyDescent="0.25">
      <c r="A2" s="164" t="s">
        <v>63</v>
      </c>
      <c r="B2" s="164"/>
      <c r="C2" s="164"/>
    </row>
    <row r="3" spans="1:4" ht="12.75" customHeight="1" x14ac:dyDescent="0.2">
      <c r="A3" s="24"/>
    </row>
    <row r="4" spans="1:4" ht="12.75" customHeight="1" x14ac:dyDescent="0.2">
      <c r="A4" s="24"/>
      <c r="B4" s="75" t="s">
        <v>41</v>
      </c>
      <c r="C4" s="28" t="s">
        <v>43</v>
      </c>
      <c r="D4" s="28" t="s">
        <v>43</v>
      </c>
    </row>
    <row r="5" spans="1:4" ht="15" x14ac:dyDescent="0.25">
      <c r="A5" s="24"/>
      <c r="B5" s="76" t="s">
        <v>61</v>
      </c>
      <c r="C5" s="27" t="s">
        <v>60</v>
      </c>
      <c r="D5" s="27" t="s">
        <v>55</v>
      </c>
    </row>
    <row r="6" spans="1:4" ht="15.75" thickBot="1" x14ac:dyDescent="0.3">
      <c r="A6" s="1"/>
      <c r="B6" s="77" t="s">
        <v>42</v>
      </c>
      <c r="C6" s="26" t="s">
        <v>42</v>
      </c>
      <c r="D6" s="26" t="s">
        <v>42</v>
      </c>
    </row>
    <row r="7" spans="1:4" ht="15" x14ac:dyDescent="0.25">
      <c r="A7" s="5" t="s">
        <v>0</v>
      </c>
      <c r="B7" s="71"/>
      <c r="C7" s="16"/>
    </row>
    <row r="8" spans="1:4" x14ac:dyDescent="0.2">
      <c r="A8" s="2" t="s">
        <v>30</v>
      </c>
      <c r="B8" s="71">
        <v>1429587</v>
      </c>
      <c r="C8" s="71">
        <v>1033258</v>
      </c>
      <c r="D8" s="71">
        <v>1915472</v>
      </c>
    </row>
    <row r="9" spans="1:4" x14ac:dyDescent="0.2">
      <c r="A9" s="2" t="s">
        <v>28</v>
      </c>
      <c r="B9" s="67">
        <v>818976</v>
      </c>
      <c r="C9" s="71">
        <v>1107728</v>
      </c>
      <c r="D9" s="71">
        <v>681473</v>
      </c>
    </row>
    <row r="10" spans="1:4" x14ac:dyDescent="0.2">
      <c r="A10" s="2" t="s">
        <v>29</v>
      </c>
      <c r="B10" s="71">
        <v>517788</v>
      </c>
      <c r="C10" s="71">
        <v>383022</v>
      </c>
      <c r="D10" s="71">
        <v>366085</v>
      </c>
    </row>
    <row r="11" spans="1:4" ht="15" x14ac:dyDescent="0.25">
      <c r="A11" s="5" t="s">
        <v>64</v>
      </c>
      <c r="B11" s="14">
        <f>B8+B9+B10</f>
        <v>2766351</v>
      </c>
      <c r="C11" s="14">
        <f>C8+C9+C10</f>
        <v>2524008</v>
      </c>
      <c r="D11" s="14">
        <f>D8+D9+D10</f>
        <v>2963030</v>
      </c>
    </row>
    <row r="12" spans="1:4" x14ac:dyDescent="0.2">
      <c r="A12" s="2" t="s">
        <v>31</v>
      </c>
      <c r="B12" s="70">
        <v>1577015</v>
      </c>
      <c r="C12" s="70">
        <v>1124101</v>
      </c>
      <c r="D12" s="70">
        <v>1092107</v>
      </c>
    </row>
    <row r="13" spans="1:4" ht="32.25" customHeight="1" x14ac:dyDescent="0.2">
      <c r="A13" s="2" t="s">
        <v>37</v>
      </c>
      <c r="B13" s="71">
        <v>12083</v>
      </c>
      <c r="C13" s="71">
        <v>246835</v>
      </c>
      <c r="D13" s="71">
        <v>12151</v>
      </c>
    </row>
    <row r="14" spans="1:4" ht="32.25" customHeight="1" x14ac:dyDescent="0.2">
      <c r="A14" s="2" t="s">
        <v>38</v>
      </c>
      <c r="B14" s="71">
        <v>222579</v>
      </c>
      <c r="C14" s="71">
        <v>166217</v>
      </c>
      <c r="D14" s="67">
        <v>281964</v>
      </c>
    </row>
    <row r="15" spans="1:4" ht="14.25" customHeight="1" x14ac:dyDescent="0.2">
      <c r="A15" s="8" t="s">
        <v>27</v>
      </c>
      <c r="B15" s="69">
        <v>-836</v>
      </c>
      <c r="C15" s="69">
        <v>-292</v>
      </c>
      <c r="D15" s="69">
        <v>-651</v>
      </c>
    </row>
    <row r="16" spans="1:4" ht="15" customHeight="1" x14ac:dyDescent="0.25">
      <c r="A16" s="5" t="s">
        <v>56</v>
      </c>
      <c r="B16" s="14">
        <f>B14+B15</f>
        <v>221743</v>
      </c>
      <c r="C16" s="14">
        <f>C14+C15</f>
        <v>165925</v>
      </c>
      <c r="D16" s="14">
        <f>D14+D15</f>
        <v>281313</v>
      </c>
    </row>
    <row r="17" spans="1:5" x14ac:dyDescent="0.2">
      <c r="A17" s="8" t="s">
        <v>39</v>
      </c>
      <c r="B17" s="71">
        <v>6255220</v>
      </c>
      <c r="C17" s="71">
        <v>6693042</v>
      </c>
      <c r="D17" s="71">
        <v>6563169</v>
      </c>
    </row>
    <row r="18" spans="1:5" x14ac:dyDescent="0.2">
      <c r="A18" s="8" t="s">
        <v>27</v>
      </c>
      <c r="B18" s="69">
        <v>-527153</v>
      </c>
      <c r="C18" s="69">
        <v>-452670</v>
      </c>
      <c r="D18" s="69">
        <v>-525558</v>
      </c>
    </row>
    <row r="19" spans="1:5" ht="15" x14ac:dyDescent="0.25">
      <c r="A19" s="9" t="s">
        <v>65</v>
      </c>
      <c r="B19" s="15">
        <f>B17+B18</f>
        <v>5728067</v>
      </c>
      <c r="C19" s="15">
        <f>C17+C18</f>
        <v>6240372</v>
      </c>
      <c r="D19" s="15">
        <f>D17+D18</f>
        <v>6037611</v>
      </c>
    </row>
    <row r="20" spans="1:5" ht="15" x14ac:dyDescent="0.25">
      <c r="A20" s="9" t="s">
        <v>19</v>
      </c>
      <c r="B20" s="14">
        <f>B16+B19</f>
        <v>5949810</v>
      </c>
      <c r="C20" s="14">
        <f>C16+C19</f>
        <v>6406297</v>
      </c>
      <c r="D20" s="14">
        <f>D16+D19</f>
        <v>6318924</v>
      </c>
      <c r="E20" s="4"/>
    </row>
    <row r="21" spans="1:5" ht="42.75" x14ac:dyDescent="0.2">
      <c r="A21" s="2" t="s">
        <v>52</v>
      </c>
      <c r="B21" s="69">
        <v>0</v>
      </c>
      <c r="C21" s="69">
        <v>240</v>
      </c>
      <c r="D21" s="69">
        <v>1187</v>
      </c>
    </row>
    <row r="22" spans="1:5" x14ac:dyDescent="0.2">
      <c r="A22" s="10" t="s">
        <v>36</v>
      </c>
      <c r="B22" s="69">
        <v>0</v>
      </c>
      <c r="C22" s="69">
        <v>0</v>
      </c>
      <c r="D22" s="69">
        <v>0</v>
      </c>
    </row>
    <row r="23" spans="1:5" x14ac:dyDescent="0.2">
      <c r="A23" s="2" t="s">
        <v>1</v>
      </c>
      <c r="B23" s="71">
        <v>565683</v>
      </c>
      <c r="C23" s="71">
        <v>489661</v>
      </c>
      <c r="D23" s="71">
        <v>560536</v>
      </c>
    </row>
    <row r="24" spans="1:5" ht="14.25" customHeight="1" x14ac:dyDescent="0.2">
      <c r="A24" s="2" t="s">
        <v>2</v>
      </c>
      <c r="B24" s="71">
        <v>495957</v>
      </c>
      <c r="C24" s="71">
        <v>451309</v>
      </c>
      <c r="D24" s="67">
        <v>422177</v>
      </c>
    </row>
    <row r="25" spans="1:5" ht="13.5" customHeight="1" x14ac:dyDescent="0.2">
      <c r="A25" s="2"/>
      <c r="B25" s="70"/>
      <c r="D25" s="23"/>
    </row>
    <row r="26" spans="1:5" ht="15.75" thickBot="1" x14ac:dyDescent="0.3">
      <c r="A26" s="5" t="s">
        <v>34</v>
      </c>
      <c r="B26" s="85">
        <f>B11+B12+B13+B20+B21+B22+B23+B24</f>
        <v>11366899</v>
      </c>
      <c r="C26" s="19">
        <f>C11+C12+C13+C20+C21+C22+C23+C24</f>
        <v>11242451</v>
      </c>
      <c r="D26" s="19">
        <f>D11+D12+D13+D20+D21+D22+D23+D24</f>
        <v>11370112</v>
      </c>
    </row>
    <row r="27" spans="1:5" ht="15.75" thickTop="1" x14ac:dyDescent="0.25">
      <c r="A27" s="5"/>
      <c r="B27" s="78"/>
      <c r="D27" s="23"/>
    </row>
    <row r="28" spans="1:5" ht="15" x14ac:dyDescent="0.25">
      <c r="A28" s="5" t="s">
        <v>35</v>
      </c>
      <c r="B28" s="79"/>
      <c r="D28" s="23"/>
    </row>
    <row r="29" spans="1:5" ht="15" x14ac:dyDescent="0.25">
      <c r="A29" s="2" t="s">
        <v>3</v>
      </c>
      <c r="B29" s="80"/>
      <c r="C29" s="71"/>
      <c r="D29" s="16"/>
    </row>
    <row r="30" spans="1:5" x14ac:dyDescent="0.2">
      <c r="A30" s="87" t="s">
        <v>66</v>
      </c>
      <c r="B30" s="67">
        <v>777095</v>
      </c>
      <c r="C30" s="56">
        <v>454131</v>
      </c>
      <c r="D30" s="56">
        <v>736727</v>
      </c>
    </row>
    <row r="31" spans="1:5" x14ac:dyDescent="0.2">
      <c r="A31" s="11" t="s">
        <v>48</v>
      </c>
      <c r="B31" s="74">
        <v>7668674</v>
      </c>
      <c r="C31" s="71">
        <v>8297091</v>
      </c>
      <c r="D31" s="71">
        <v>7845109</v>
      </c>
    </row>
    <row r="32" spans="1:5" x14ac:dyDescent="0.2">
      <c r="A32" s="6" t="s">
        <v>18</v>
      </c>
      <c r="B32" s="71">
        <v>1245936</v>
      </c>
      <c r="C32" s="71">
        <v>1063128</v>
      </c>
      <c r="D32" s="71">
        <v>1185502</v>
      </c>
    </row>
    <row r="33" spans="1:4" x14ac:dyDescent="0.2">
      <c r="A33" s="6" t="s">
        <v>50</v>
      </c>
      <c r="B33" s="71">
        <v>1932</v>
      </c>
      <c r="C33" s="71">
        <v>1830</v>
      </c>
      <c r="D33" s="71">
        <v>0</v>
      </c>
    </row>
    <row r="34" spans="1:4" x14ac:dyDescent="0.2">
      <c r="A34" s="6" t="s">
        <v>15</v>
      </c>
      <c r="B34" s="71">
        <v>13416</v>
      </c>
      <c r="C34" s="71">
        <v>7300</v>
      </c>
      <c r="D34" s="71">
        <v>12416</v>
      </c>
    </row>
    <row r="35" spans="1:4" ht="42.75" x14ac:dyDescent="0.2">
      <c r="A35" s="2" t="s">
        <v>49</v>
      </c>
      <c r="B35" s="71">
        <v>2257</v>
      </c>
      <c r="C35" s="71">
        <v>4185</v>
      </c>
      <c r="D35" s="71"/>
    </row>
    <row r="36" spans="1:4" x14ac:dyDescent="0.2">
      <c r="A36" s="6" t="s">
        <v>4</v>
      </c>
      <c r="B36" s="71">
        <v>329381</v>
      </c>
      <c r="C36" s="71">
        <v>264671</v>
      </c>
      <c r="D36" s="67">
        <v>277584</v>
      </c>
    </row>
    <row r="37" spans="1:4" x14ac:dyDescent="0.2">
      <c r="A37" s="6"/>
      <c r="B37" s="70"/>
      <c r="D37" s="23"/>
    </row>
    <row r="38" spans="1:4" ht="15" x14ac:dyDescent="0.25">
      <c r="A38" s="5" t="s">
        <v>33</v>
      </c>
      <c r="B38" s="20">
        <f>SUM(B30:B36)</f>
        <v>10038691</v>
      </c>
      <c r="C38" s="20">
        <f>SUM(C30:C36)</f>
        <v>10092336</v>
      </c>
      <c r="D38" s="20">
        <f>SUM(D30:D36)</f>
        <v>10057338</v>
      </c>
    </row>
    <row r="39" spans="1:4" x14ac:dyDescent="0.2">
      <c r="A39" s="2"/>
      <c r="B39" s="79"/>
      <c r="D39" s="23"/>
    </row>
    <row r="40" spans="1:4" ht="12.75" customHeight="1" x14ac:dyDescent="0.25">
      <c r="A40" s="2" t="s">
        <v>16</v>
      </c>
      <c r="B40" s="80"/>
      <c r="C40" s="71"/>
      <c r="D40" s="16"/>
    </row>
    <row r="41" spans="1:4" x14ac:dyDescent="0.2">
      <c r="A41" s="2" t="s">
        <v>17</v>
      </c>
      <c r="B41" s="71">
        <v>1126356</v>
      </c>
      <c r="C41" s="71">
        <v>1080814</v>
      </c>
      <c r="D41" s="71">
        <v>1126356</v>
      </c>
    </row>
    <row r="42" spans="1:4" x14ac:dyDescent="0.2">
      <c r="A42" s="2" t="s">
        <v>14</v>
      </c>
      <c r="B42" s="57">
        <v>201852</v>
      </c>
      <c r="C42" s="57">
        <v>69301</v>
      </c>
      <c r="D42" s="57">
        <v>186418</v>
      </c>
    </row>
    <row r="43" spans="1:4" x14ac:dyDescent="0.2">
      <c r="A43" s="2"/>
      <c r="B43" s="17"/>
      <c r="D43" s="23"/>
    </row>
    <row r="44" spans="1:4" ht="15" x14ac:dyDescent="0.25">
      <c r="A44" s="7" t="s">
        <v>32</v>
      </c>
      <c r="B44" s="21">
        <f>SUM(B41:B42)</f>
        <v>1328208</v>
      </c>
      <c r="C44" s="21">
        <f>SUM(C41:C42)</f>
        <v>1150115</v>
      </c>
      <c r="D44" s="21">
        <f>SUM(D41:D42)</f>
        <v>1312774</v>
      </c>
    </row>
    <row r="45" spans="1:4" ht="15" x14ac:dyDescent="0.25">
      <c r="A45" s="7"/>
      <c r="B45" s="21"/>
      <c r="D45" s="23"/>
    </row>
    <row r="46" spans="1:4" ht="15.75" thickBot="1" x14ac:dyDescent="0.3">
      <c r="A46" s="12" t="s">
        <v>57</v>
      </c>
      <c r="B46" s="22">
        <f>B38+B44</f>
        <v>11366899</v>
      </c>
      <c r="C46" s="22">
        <f>C38+C44</f>
        <v>11242451</v>
      </c>
      <c r="D46" s="22">
        <f>D38+D44</f>
        <v>11370112</v>
      </c>
    </row>
    <row r="47" spans="1:4" ht="15.75" thickTop="1" x14ac:dyDescent="0.25">
      <c r="A47" s="12"/>
      <c r="B47" s="21"/>
      <c r="C47" s="18"/>
    </row>
    <row r="48" spans="1:4" ht="15" x14ac:dyDescent="0.25">
      <c r="A48" s="12"/>
      <c r="B48" s="21"/>
      <c r="C48" s="18"/>
    </row>
    <row r="49" spans="1:4" ht="15" x14ac:dyDescent="0.25">
      <c r="A49" s="12"/>
      <c r="B49" s="21"/>
      <c r="C49" s="18"/>
    </row>
    <row r="50" spans="1:4" x14ac:dyDescent="0.2">
      <c r="A50" s="2"/>
    </row>
    <row r="51" spans="1:4" x14ac:dyDescent="0.2">
      <c r="A51" s="13"/>
    </row>
    <row r="52" spans="1:4" x14ac:dyDescent="0.2">
      <c r="A52" s="3" t="s">
        <v>13</v>
      </c>
      <c r="C52" s="68" t="s">
        <v>53</v>
      </c>
      <c r="D52" s="60"/>
    </row>
    <row r="53" spans="1:4" x14ac:dyDescent="0.2">
      <c r="C53" s="68"/>
      <c r="D53" s="60"/>
    </row>
    <row r="54" spans="1:4" x14ac:dyDescent="0.2">
      <c r="C54" s="60"/>
      <c r="D54" s="60"/>
    </row>
    <row r="55" spans="1:4" x14ac:dyDescent="0.2">
      <c r="C55" s="60"/>
      <c r="D55" s="60"/>
    </row>
    <row r="56" spans="1:4" x14ac:dyDescent="0.2">
      <c r="A56" s="3" t="s">
        <v>9</v>
      </c>
      <c r="C56" s="60" t="s">
        <v>5</v>
      </c>
      <c r="D56" s="60"/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4" zoomScaleNormal="100" workbookViewId="0">
      <selection activeCell="B31" sqref="B31"/>
    </sheetView>
  </sheetViews>
  <sheetFormatPr defaultRowHeight="18" x14ac:dyDescent="0.25"/>
  <cols>
    <col min="1" max="1" width="55" style="31" customWidth="1"/>
    <col min="2" max="2" width="20.42578125" style="31" customWidth="1"/>
    <col min="3" max="3" width="23.5703125" style="31" customWidth="1"/>
    <col min="4" max="6" width="9.140625" style="31"/>
    <col min="7" max="7" width="24.5703125" style="31" customWidth="1"/>
    <col min="8" max="16384" width="9.140625" style="31"/>
  </cols>
  <sheetData>
    <row r="1" spans="1:3" x14ac:dyDescent="0.25">
      <c r="A1" s="164" t="s">
        <v>10</v>
      </c>
      <c r="B1" s="165"/>
      <c r="C1" s="165"/>
    </row>
    <row r="2" spans="1:3" ht="31.5" customHeight="1" x14ac:dyDescent="0.25">
      <c r="A2" s="166" t="s">
        <v>62</v>
      </c>
      <c r="B2" s="167"/>
      <c r="C2" s="167"/>
    </row>
    <row r="3" spans="1:3" x14ac:dyDescent="0.25">
      <c r="A3" s="32"/>
      <c r="B3" s="33"/>
      <c r="C3" s="33"/>
    </row>
    <row r="4" spans="1:3" ht="24.75" customHeight="1" x14ac:dyDescent="0.25">
      <c r="A4" s="24"/>
      <c r="B4" s="25" t="s">
        <v>41</v>
      </c>
      <c r="C4" s="28" t="s">
        <v>43</v>
      </c>
    </row>
    <row r="5" spans="1:3" x14ac:dyDescent="0.25">
      <c r="A5" s="29"/>
      <c r="B5" s="27" t="s">
        <v>61</v>
      </c>
      <c r="C5" s="27" t="s">
        <v>60</v>
      </c>
    </row>
    <row r="6" spans="1:3" ht="18.75" thickBot="1" x14ac:dyDescent="0.3">
      <c r="A6" s="29"/>
      <c r="B6" s="26" t="s">
        <v>42</v>
      </c>
      <c r="C6" s="26" t="s">
        <v>42</v>
      </c>
    </row>
    <row r="7" spans="1:3" x14ac:dyDescent="0.25">
      <c r="A7" s="29" t="s">
        <v>6</v>
      </c>
      <c r="B7" s="72">
        <v>288721</v>
      </c>
      <c r="C7" s="61">
        <v>308218</v>
      </c>
    </row>
    <row r="8" spans="1:3" x14ac:dyDescent="0.25">
      <c r="A8" s="29" t="s">
        <v>7</v>
      </c>
      <c r="B8" s="72">
        <v>-106312</v>
      </c>
      <c r="C8" s="61">
        <v>-118190</v>
      </c>
    </row>
    <row r="9" spans="1:3" ht="42.75" x14ac:dyDescent="0.25">
      <c r="A9" s="34" t="s">
        <v>51</v>
      </c>
      <c r="B9" s="35">
        <f>SUM(B7:B8)</f>
        <v>182409</v>
      </c>
      <c r="C9" s="35">
        <f>SUM(C7:C8)</f>
        <v>190028</v>
      </c>
    </row>
    <row r="10" spans="1:3" ht="28.5" x14ac:dyDescent="0.25">
      <c r="A10" s="34" t="s">
        <v>45</v>
      </c>
      <c r="B10" s="69">
        <v>-1740</v>
      </c>
      <c r="C10" s="43">
        <v>-41821</v>
      </c>
    </row>
    <row r="11" spans="1:3" x14ac:dyDescent="0.25">
      <c r="A11" s="36" t="s">
        <v>58</v>
      </c>
      <c r="B11" s="83">
        <f>B9+B10</f>
        <v>180669</v>
      </c>
      <c r="C11" s="37">
        <f>C9+C10</f>
        <v>148207</v>
      </c>
    </row>
    <row r="12" spans="1:3" x14ac:dyDescent="0.25">
      <c r="A12" s="38"/>
      <c r="B12" s="3"/>
      <c r="C12" s="39"/>
    </row>
    <row r="13" spans="1:3" x14ac:dyDescent="0.25">
      <c r="A13" s="40" t="s">
        <v>20</v>
      </c>
      <c r="B13" s="81">
        <v>81309</v>
      </c>
      <c r="C13" s="62">
        <v>68899</v>
      </c>
    </row>
    <row r="14" spans="1:3" x14ac:dyDescent="0.25">
      <c r="A14" s="40" t="s">
        <v>21</v>
      </c>
      <c r="B14" s="69">
        <v>-12082</v>
      </c>
      <c r="C14" s="61">
        <v>-12041</v>
      </c>
    </row>
    <row r="15" spans="1:3" x14ac:dyDescent="0.25">
      <c r="A15" s="38" t="s">
        <v>40</v>
      </c>
      <c r="B15" s="84">
        <v>34221</v>
      </c>
      <c r="C15" s="61">
        <v>29503</v>
      </c>
    </row>
    <row r="16" spans="1:3" x14ac:dyDescent="0.25">
      <c r="A16" s="38" t="s">
        <v>22</v>
      </c>
      <c r="B16" s="69">
        <v>3418</v>
      </c>
      <c r="C16" s="61">
        <v>-4046</v>
      </c>
    </row>
    <row r="17" spans="1:3" ht="18.75" customHeight="1" x14ac:dyDescent="0.25">
      <c r="A17" s="36" t="s">
        <v>59</v>
      </c>
      <c r="B17" s="82">
        <f>SUM(B13:B16)</f>
        <v>106866</v>
      </c>
      <c r="C17" s="41">
        <f>SUM(C13:C16)</f>
        <v>82315</v>
      </c>
    </row>
    <row r="18" spans="1:3" x14ac:dyDescent="0.25">
      <c r="A18" s="38"/>
      <c r="B18" s="42"/>
      <c r="C18" s="43"/>
    </row>
    <row r="19" spans="1:3" x14ac:dyDescent="0.25">
      <c r="A19" s="44" t="s">
        <v>8</v>
      </c>
      <c r="B19" s="69">
        <f>B11+B17</f>
        <v>287535</v>
      </c>
      <c r="C19" s="43">
        <f>C11+C17</f>
        <v>230522</v>
      </c>
    </row>
    <row r="20" spans="1:3" ht="17.25" customHeight="1" x14ac:dyDescent="0.25">
      <c r="A20" s="46" t="s">
        <v>23</v>
      </c>
      <c r="B20" s="69">
        <v>-260983</v>
      </c>
      <c r="C20" s="43">
        <v>-211418</v>
      </c>
    </row>
    <row r="21" spans="1:3" ht="18.75" thickBot="1" x14ac:dyDescent="0.3">
      <c r="A21" s="63" t="s">
        <v>46</v>
      </c>
      <c r="B21" s="64">
        <f>B19+B20</f>
        <v>26552</v>
      </c>
      <c r="C21" s="64">
        <f t="shared" ref="C21" si="0">C19+C20</f>
        <v>19104</v>
      </c>
    </row>
    <row r="22" spans="1:3" ht="18.75" thickTop="1" x14ac:dyDescent="0.25">
      <c r="A22" s="63"/>
      <c r="B22" s="65"/>
      <c r="C22" s="65"/>
    </row>
    <row r="23" spans="1:3" ht="28.5" x14ac:dyDescent="0.25">
      <c r="A23" s="34" t="s">
        <v>47</v>
      </c>
      <c r="B23" s="69">
        <v>-8186</v>
      </c>
      <c r="C23" s="86">
        <v>-3571</v>
      </c>
    </row>
    <row r="24" spans="1:3" x14ac:dyDescent="0.25">
      <c r="A24" s="46"/>
      <c r="B24" s="45"/>
      <c r="C24" s="58"/>
    </row>
    <row r="25" spans="1:3" ht="18.75" thickBot="1" x14ac:dyDescent="0.3">
      <c r="A25" s="47" t="s">
        <v>11</v>
      </c>
      <c r="B25" s="48">
        <f>B21+B23</f>
        <v>18366</v>
      </c>
      <c r="C25" s="48">
        <f t="shared" ref="C25" si="1">C21+C23</f>
        <v>15533</v>
      </c>
    </row>
    <row r="26" spans="1:3" ht="18.75" thickTop="1" x14ac:dyDescent="0.25">
      <c r="A26" s="47"/>
      <c r="B26" s="49"/>
      <c r="C26" s="43"/>
    </row>
    <row r="27" spans="1:3" x14ac:dyDescent="0.25">
      <c r="A27" s="50" t="s">
        <v>24</v>
      </c>
      <c r="B27" s="73">
        <v>-2932</v>
      </c>
      <c r="C27" s="59">
        <v>-2580</v>
      </c>
    </row>
    <row r="28" spans="1:3" ht="18.75" thickBot="1" x14ac:dyDescent="0.3">
      <c r="A28" s="51" t="s">
        <v>25</v>
      </c>
      <c r="B28" s="52">
        <f>B27+B25</f>
        <v>15434</v>
      </c>
      <c r="C28" s="52">
        <f t="shared" ref="C28" si="2">C27+C25</f>
        <v>12953</v>
      </c>
    </row>
    <row r="29" spans="1:3" ht="18.75" thickTop="1" x14ac:dyDescent="0.25">
      <c r="A29" s="51"/>
      <c r="B29" s="53"/>
      <c r="C29" s="49"/>
    </row>
    <row r="30" spans="1:3" ht="18.75" thickBot="1" x14ac:dyDescent="0.3">
      <c r="A30" s="51" t="s">
        <v>26</v>
      </c>
      <c r="B30" s="52">
        <f>B28</f>
        <v>15434</v>
      </c>
      <c r="C30" s="52">
        <f>C28</f>
        <v>12953</v>
      </c>
    </row>
    <row r="31" spans="1:3" ht="18.75" thickTop="1" x14ac:dyDescent="0.25">
      <c r="A31" s="51" t="s">
        <v>44</v>
      </c>
      <c r="B31" s="54">
        <f>B30/225271201*1000</f>
        <v>6.8512974279388683E-2</v>
      </c>
      <c r="C31" s="54">
        <f>C30/216162885*1000</f>
        <v>5.9922405273227175E-2</v>
      </c>
    </row>
    <row r="32" spans="1:3" x14ac:dyDescent="0.25">
      <c r="A32" s="51"/>
      <c r="B32" s="55"/>
      <c r="C32" s="30"/>
    </row>
    <row r="33" spans="1:3" x14ac:dyDescent="0.25">
      <c r="A33" s="51"/>
      <c r="B33" s="55"/>
      <c r="C33" s="30"/>
    </row>
    <row r="34" spans="1:3" x14ac:dyDescent="0.25">
      <c r="A34" s="51"/>
      <c r="B34" s="55"/>
      <c r="C34" s="54"/>
    </row>
    <row r="35" spans="1:3" x14ac:dyDescent="0.25">
      <c r="A35" s="3"/>
      <c r="B35" s="66"/>
      <c r="C35" s="29"/>
    </row>
    <row r="36" spans="1:3" x14ac:dyDescent="0.25">
      <c r="A36" s="3" t="s">
        <v>13</v>
      </c>
      <c r="B36" s="3"/>
      <c r="C36" s="68" t="s">
        <v>54</v>
      </c>
    </row>
    <row r="37" spans="1:3" x14ac:dyDescent="0.25">
      <c r="A37" s="3"/>
      <c r="B37" s="3"/>
      <c r="C37" s="60"/>
    </row>
    <row r="38" spans="1:3" x14ac:dyDescent="0.25">
      <c r="A38" s="3"/>
      <c r="B38" s="3"/>
      <c r="C38" s="60"/>
    </row>
    <row r="39" spans="1:3" x14ac:dyDescent="0.25">
      <c r="A39" s="3" t="s">
        <v>12</v>
      </c>
      <c r="B39" s="3"/>
      <c r="C39" s="60" t="s">
        <v>5</v>
      </c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49"/>
  <sheetViews>
    <sheetView topLeftCell="A10" workbookViewId="0">
      <selection sqref="A1:XFD1048576"/>
    </sheetView>
  </sheetViews>
  <sheetFormatPr defaultRowHeight="14.25" x14ac:dyDescent="0.2"/>
  <cols>
    <col min="1" max="1" width="65" style="90" customWidth="1"/>
    <col min="2" max="2" width="19" style="90" customWidth="1"/>
    <col min="3" max="3" width="18.5703125" style="90" customWidth="1"/>
    <col min="4" max="249" width="9.140625" style="90"/>
    <col min="250" max="250" width="65.28515625" style="90" customWidth="1"/>
    <col min="251" max="252" width="17.42578125" style="90" customWidth="1"/>
    <col min="253" max="505" width="9.140625" style="90"/>
    <col min="506" max="506" width="65.28515625" style="90" customWidth="1"/>
    <col min="507" max="508" width="17.42578125" style="90" customWidth="1"/>
    <col min="509" max="761" width="9.140625" style="90"/>
    <col min="762" max="762" width="65.28515625" style="90" customWidth="1"/>
    <col min="763" max="764" width="17.42578125" style="90" customWidth="1"/>
    <col min="765" max="1017" width="9.140625" style="90"/>
    <col min="1018" max="1018" width="65.28515625" style="90" customWidth="1"/>
    <col min="1019" max="1020" width="17.42578125" style="90" customWidth="1"/>
    <col min="1021" max="1273" width="9.140625" style="90"/>
    <col min="1274" max="1274" width="65.28515625" style="90" customWidth="1"/>
    <col min="1275" max="1276" width="17.42578125" style="90" customWidth="1"/>
    <col min="1277" max="1529" width="9.140625" style="90"/>
    <col min="1530" max="1530" width="65.28515625" style="90" customWidth="1"/>
    <col min="1531" max="1532" width="17.42578125" style="90" customWidth="1"/>
    <col min="1533" max="1785" width="9.140625" style="90"/>
    <col min="1786" max="1786" width="65.28515625" style="90" customWidth="1"/>
    <col min="1787" max="1788" width="17.42578125" style="90" customWidth="1"/>
    <col min="1789" max="2041" width="9.140625" style="90"/>
    <col min="2042" max="2042" width="65.28515625" style="90" customWidth="1"/>
    <col min="2043" max="2044" width="17.42578125" style="90" customWidth="1"/>
    <col min="2045" max="2297" width="9.140625" style="90"/>
    <col min="2298" max="2298" width="65.28515625" style="90" customWidth="1"/>
    <col min="2299" max="2300" width="17.42578125" style="90" customWidth="1"/>
    <col min="2301" max="2553" width="9.140625" style="90"/>
    <col min="2554" max="2554" width="65.28515625" style="90" customWidth="1"/>
    <col min="2555" max="2556" width="17.42578125" style="90" customWidth="1"/>
    <col min="2557" max="2809" width="9.140625" style="90"/>
    <col min="2810" max="2810" width="65.28515625" style="90" customWidth="1"/>
    <col min="2811" max="2812" width="17.42578125" style="90" customWidth="1"/>
    <col min="2813" max="3065" width="9.140625" style="90"/>
    <col min="3066" max="3066" width="65.28515625" style="90" customWidth="1"/>
    <col min="3067" max="3068" width="17.42578125" style="90" customWidth="1"/>
    <col min="3069" max="3321" width="9.140625" style="90"/>
    <col min="3322" max="3322" width="65.28515625" style="90" customWidth="1"/>
    <col min="3323" max="3324" width="17.42578125" style="90" customWidth="1"/>
    <col min="3325" max="3577" width="9.140625" style="90"/>
    <col min="3578" max="3578" width="65.28515625" style="90" customWidth="1"/>
    <col min="3579" max="3580" width="17.42578125" style="90" customWidth="1"/>
    <col min="3581" max="3833" width="9.140625" style="90"/>
    <col min="3834" max="3834" width="65.28515625" style="90" customWidth="1"/>
    <col min="3835" max="3836" width="17.42578125" style="90" customWidth="1"/>
    <col min="3837" max="4089" width="9.140625" style="90"/>
    <col min="4090" max="4090" width="65.28515625" style="90" customWidth="1"/>
    <col min="4091" max="4092" width="17.42578125" style="90" customWidth="1"/>
    <col min="4093" max="4345" width="9.140625" style="90"/>
    <col min="4346" max="4346" width="65.28515625" style="90" customWidth="1"/>
    <col min="4347" max="4348" width="17.42578125" style="90" customWidth="1"/>
    <col min="4349" max="4601" width="9.140625" style="90"/>
    <col min="4602" max="4602" width="65.28515625" style="90" customWidth="1"/>
    <col min="4603" max="4604" width="17.42578125" style="90" customWidth="1"/>
    <col min="4605" max="4857" width="9.140625" style="90"/>
    <col min="4858" max="4858" width="65.28515625" style="90" customWidth="1"/>
    <col min="4859" max="4860" width="17.42578125" style="90" customWidth="1"/>
    <col min="4861" max="5113" width="9.140625" style="90"/>
    <col min="5114" max="5114" width="65.28515625" style="90" customWidth="1"/>
    <col min="5115" max="5116" width="17.42578125" style="90" customWidth="1"/>
    <col min="5117" max="5369" width="9.140625" style="90"/>
    <col min="5370" max="5370" width="65.28515625" style="90" customWidth="1"/>
    <col min="5371" max="5372" width="17.42578125" style="90" customWidth="1"/>
    <col min="5373" max="5625" width="9.140625" style="90"/>
    <col min="5626" max="5626" width="65.28515625" style="90" customWidth="1"/>
    <col min="5627" max="5628" width="17.42578125" style="90" customWidth="1"/>
    <col min="5629" max="5881" width="9.140625" style="90"/>
    <col min="5882" max="5882" width="65.28515625" style="90" customWidth="1"/>
    <col min="5883" max="5884" width="17.42578125" style="90" customWidth="1"/>
    <col min="5885" max="6137" width="9.140625" style="90"/>
    <col min="6138" max="6138" width="65.28515625" style="90" customWidth="1"/>
    <col min="6139" max="6140" width="17.42578125" style="90" customWidth="1"/>
    <col min="6141" max="6393" width="9.140625" style="90"/>
    <col min="6394" max="6394" width="65.28515625" style="90" customWidth="1"/>
    <col min="6395" max="6396" width="17.42578125" style="90" customWidth="1"/>
    <col min="6397" max="6649" width="9.140625" style="90"/>
    <col min="6650" max="6650" width="65.28515625" style="90" customWidth="1"/>
    <col min="6651" max="6652" width="17.42578125" style="90" customWidth="1"/>
    <col min="6653" max="6905" width="9.140625" style="90"/>
    <col min="6906" max="6906" width="65.28515625" style="90" customWidth="1"/>
    <col min="6907" max="6908" width="17.42578125" style="90" customWidth="1"/>
    <col min="6909" max="7161" width="9.140625" style="90"/>
    <col min="7162" max="7162" width="65.28515625" style="90" customWidth="1"/>
    <col min="7163" max="7164" width="17.42578125" style="90" customWidth="1"/>
    <col min="7165" max="7417" width="9.140625" style="90"/>
    <col min="7418" max="7418" width="65.28515625" style="90" customWidth="1"/>
    <col min="7419" max="7420" width="17.42578125" style="90" customWidth="1"/>
    <col min="7421" max="7673" width="9.140625" style="90"/>
    <col min="7674" max="7674" width="65.28515625" style="90" customWidth="1"/>
    <col min="7675" max="7676" width="17.42578125" style="90" customWidth="1"/>
    <col min="7677" max="7929" width="9.140625" style="90"/>
    <col min="7930" max="7930" width="65.28515625" style="90" customWidth="1"/>
    <col min="7931" max="7932" width="17.42578125" style="90" customWidth="1"/>
    <col min="7933" max="8185" width="9.140625" style="90"/>
    <col min="8186" max="8186" width="65.28515625" style="90" customWidth="1"/>
    <col min="8187" max="8188" width="17.42578125" style="90" customWidth="1"/>
    <col min="8189" max="8441" width="9.140625" style="90"/>
    <col min="8442" max="8442" width="65.28515625" style="90" customWidth="1"/>
    <col min="8443" max="8444" width="17.42578125" style="90" customWidth="1"/>
    <col min="8445" max="8697" width="9.140625" style="90"/>
    <col min="8698" max="8698" width="65.28515625" style="90" customWidth="1"/>
    <col min="8699" max="8700" width="17.42578125" style="90" customWidth="1"/>
    <col min="8701" max="8953" width="9.140625" style="90"/>
    <col min="8954" max="8954" width="65.28515625" style="90" customWidth="1"/>
    <col min="8955" max="8956" width="17.42578125" style="90" customWidth="1"/>
    <col min="8957" max="9209" width="9.140625" style="90"/>
    <col min="9210" max="9210" width="65.28515625" style="90" customWidth="1"/>
    <col min="9211" max="9212" width="17.42578125" style="90" customWidth="1"/>
    <col min="9213" max="9465" width="9.140625" style="90"/>
    <col min="9466" max="9466" width="65.28515625" style="90" customWidth="1"/>
    <col min="9467" max="9468" width="17.42578125" style="90" customWidth="1"/>
    <col min="9469" max="9721" width="9.140625" style="90"/>
    <col min="9722" max="9722" width="65.28515625" style="90" customWidth="1"/>
    <col min="9723" max="9724" width="17.42578125" style="90" customWidth="1"/>
    <col min="9725" max="9977" width="9.140625" style="90"/>
    <col min="9978" max="9978" width="65.28515625" style="90" customWidth="1"/>
    <col min="9979" max="9980" width="17.42578125" style="90" customWidth="1"/>
    <col min="9981" max="10233" width="9.140625" style="90"/>
    <col min="10234" max="10234" width="65.28515625" style="90" customWidth="1"/>
    <col min="10235" max="10236" width="17.42578125" style="90" customWidth="1"/>
    <col min="10237" max="10489" width="9.140625" style="90"/>
    <col min="10490" max="10490" width="65.28515625" style="90" customWidth="1"/>
    <col min="10491" max="10492" width="17.42578125" style="90" customWidth="1"/>
    <col min="10493" max="10745" width="9.140625" style="90"/>
    <col min="10746" max="10746" width="65.28515625" style="90" customWidth="1"/>
    <col min="10747" max="10748" width="17.42578125" style="90" customWidth="1"/>
    <col min="10749" max="11001" width="9.140625" style="90"/>
    <col min="11002" max="11002" width="65.28515625" style="90" customWidth="1"/>
    <col min="11003" max="11004" width="17.42578125" style="90" customWidth="1"/>
    <col min="11005" max="11257" width="9.140625" style="90"/>
    <col min="11258" max="11258" width="65.28515625" style="90" customWidth="1"/>
    <col min="11259" max="11260" width="17.42578125" style="90" customWidth="1"/>
    <col min="11261" max="11513" width="9.140625" style="90"/>
    <col min="11514" max="11514" width="65.28515625" style="90" customWidth="1"/>
    <col min="11515" max="11516" width="17.42578125" style="90" customWidth="1"/>
    <col min="11517" max="11769" width="9.140625" style="90"/>
    <col min="11770" max="11770" width="65.28515625" style="90" customWidth="1"/>
    <col min="11771" max="11772" width="17.42578125" style="90" customWidth="1"/>
    <col min="11773" max="12025" width="9.140625" style="90"/>
    <col min="12026" max="12026" width="65.28515625" style="90" customWidth="1"/>
    <col min="12027" max="12028" width="17.42578125" style="90" customWidth="1"/>
    <col min="12029" max="12281" width="9.140625" style="90"/>
    <col min="12282" max="12282" width="65.28515625" style="90" customWidth="1"/>
    <col min="12283" max="12284" width="17.42578125" style="90" customWidth="1"/>
    <col min="12285" max="12537" width="9.140625" style="90"/>
    <col min="12538" max="12538" width="65.28515625" style="90" customWidth="1"/>
    <col min="12539" max="12540" width="17.42578125" style="90" customWidth="1"/>
    <col min="12541" max="12793" width="9.140625" style="90"/>
    <col min="12794" max="12794" width="65.28515625" style="90" customWidth="1"/>
    <col min="12795" max="12796" width="17.42578125" style="90" customWidth="1"/>
    <col min="12797" max="13049" width="9.140625" style="90"/>
    <col min="13050" max="13050" width="65.28515625" style="90" customWidth="1"/>
    <col min="13051" max="13052" width="17.42578125" style="90" customWidth="1"/>
    <col min="13053" max="13305" width="9.140625" style="90"/>
    <col min="13306" max="13306" width="65.28515625" style="90" customWidth="1"/>
    <col min="13307" max="13308" width="17.42578125" style="90" customWidth="1"/>
    <col min="13309" max="13561" width="9.140625" style="90"/>
    <col min="13562" max="13562" width="65.28515625" style="90" customWidth="1"/>
    <col min="13563" max="13564" width="17.42578125" style="90" customWidth="1"/>
    <col min="13565" max="13817" width="9.140625" style="90"/>
    <col min="13818" max="13818" width="65.28515625" style="90" customWidth="1"/>
    <col min="13819" max="13820" width="17.42578125" style="90" customWidth="1"/>
    <col min="13821" max="14073" width="9.140625" style="90"/>
    <col min="14074" max="14074" width="65.28515625" style="90" customWidth="1"/>
    <col min="14075" max="14076" width="17.42578125" style="90" customWidth="1"/>
    <col min="14077" max="14329" width="9.140625" style="90"/>
    <col min="14330" max="14330" width="65.28515625" style="90" customWidth="1"/>
    <col min="14331" max="14332" width="17.42578125" style="90" customWidth="1"/>
    <col min="14333" max="14585" width="9.140625" style="90"/>
    <col min="14586" max="14586" width="65.28515625" style="90" customWidth="1"/>
    <col min="14587" max="14588" width="17.42578125" style="90" customWidth="1"/>
    <col min="14589" max="14841" width="9.140625" style="90"/>
    <col min="14842" max="14842" width="65.28515625" style="90" customWidth="1"/>
    <col min="14843" max="14844" width="17.42578125" style="90" customWidth="1"/>
    <col min="14845" max="15097" width="9.140625" style="90"/>
    <col min="15098" max="15098" width="65.28515625" style="90" customWidth="1"/>
    <col min="15099" max="15100" width="17.42578125" style="90" customWidth="1"/>
    <col min="15101" max="15353" width="9.140625" style="90"/>
    <col min="15354" max="15354" width="65.28515625" style="90" customWidth="1"/>
    <col min="15355" max="15356" width="17.42578125" style="90" customWidth="1"/>
    <col min="15357" max="15609" width="9.140625" style="90"/>
    <col min="15610" max="15610" width="65.28515625" style="90" customWidth="1"/>
    <col min="15611" max="15612" width="17.42578125" style="90" customWidth="1"/>
    <col min="15613" max="15865" width="9.140625" style="90"/>
    <col min="15866" max="15866" width="65.28515625" style="90" customWidth="1"/>
    <col min="15867" max="15868" width="17.42578125" style="90" customWidth="1"/>
    <col min="15869" max="16121" width="9.140625" style="90"/>
    <col min="16122" max="16122" width="65.28515625" style="90" customWidth="1"/>
    <col min="16123" max="16124" width="17.42578125" style="90" customWidth="1"/>
    <col min="16125" max="16384" width="9.140625" style="90"/>
  </cols>
  <sheetData>
    <row r="1" spans="1:4" ht="15" x14ac:dyDescent="0.25">
      <c r="A1" s="88"/>
      <c r="B1" s="89"/>
      <c r="C1" s="89"/>
    </row>
    <row r="2" spans="1:4" ht="15" x14ac:dyDescent="0.25">
      <c r="A2" s="168" t="s">
        <v>67</v>
      </c>
      <c r="B2" s="169"/>
      <c r="C2" s="169"/>
      <c r="D2" s="169"/>
    </row>
    <row r="3" spans="1:4" ht="15" x14ac:dyDescent="0.25">
      <c r="A3" s="170" t="s">
        <v>68</v>
      </c>
      <c r="B3" s="171"/>
      <c r="C3" s="171"/>
    </row>
    <row r="4" spans="1:4" ht="15" x14ac:dyDescent="0.25">
      <c r="A4" s="91" t="s">
        <v>69</v>
      </c>
      <c r="B4" s="92"/>
      <c r="C4" s="92"/>
    </row>
    <row r="5" spans="1:4" ht="15" x14ac:dyDescent="0.2">
      <c r="B5" s="93"/>
      <c r="C5" s="93"/>
    </row>
    <row r="6" spans="1:4" ht="60" x14ac:dyDescent="0.2">
      <c r="A6" s="94"/>
      <c r="B6" s="95" t="s">
        <v>70</v>
      </c>
      <c r="C6" s="95" t="s">
        <v>71</v>
      </c>
    </row>
    <row r="7" spans="1:4" ht="30" x14ac:dyDescent="0.2">
      <c r="A7" s="96" t="s">
        <v>72</v>
      </c>
      <c r="B7" s="97"/>
      <c r="C7" s="97"/>
    </row>
    <row r="8" spans="1:4" x14ac:dyDescent="0.2">
      <c r="A8" s="98" t="s">
        <v>73</v>
      </c>
      <c r="B8" s="99">
        <v>367175</v>
      </c>
      <c r="C8" s="99">
        <v>326710</v>
      </c>
    </row>
    <row r="9" spans="1:4" x14ac:dyDescent="0.2">
      <c r="A9" s="98" t="s">
        <v>74</v>
      </c>
      <c r="B9" s="99">
        <v>-107113</v>
      </c>
      <c r="C9" s="99">
        <v>-113255</v>
      </c>
    </row>
    <row r="10" spans="1:4" x14ac:dyDescent="0.2">
      <c r="A10" s="98" t="s">
        <v>75</v>
      </c>
      <c r="B10" s="99">
        <v>79206</v>
      </c>
      <c r="C10" s="99">
        <v>74564</v>
      </c>
    </row>
    <row r="11" spans="1:4" x14ac:dyDescent="0.2">
      <c r="A11" s="98" t="s">
        <v>76</v>
      </c>
      <c r="B11" s="99">
        <v>-12082</v>
      </c>
      <c r="C11" s="99">
        <v>-12041</v>
      </c>
    </row>
    <row r="12" spans="1:4" x14ac:dyDescent="0.2">
      <c r="A12" s="98" t="s">
        <v>77</v>
      </c>
      <c r="B12" s="99">
        <v>36054</v>
      </c>
      <c r="C12" s="99">
        <v>31402</v>
      </c>
    </row>
    <row r="13" spans="1:4" x14ac:dyDescent="0.2">
      <c r="A13" s="100" t="s">
        <v>78</v>
      </c>
      <c r="B13" s="99">
        <v>-528</v>
      </c>
      <c r="C13" s="99">
        <v>-88</v>
      </c>
    </row>
    <row r="14" spans="1:4" x14ac:dyDescent="0.2">
      <c r="A14" s="100" t="s">
        <v>79</v>
      </c>
      <c r="B14" s="101">
        <v>-229506</v>
      </c>
      <c r="C14" s="101">
        <v>-184122</v>
      </c>
    </row>
    <row r="15" spans="1:4" ht="28.5" x14ac:dyDescent="0.2">
      <c r="A15" s="102" t="s">
        <v>80</v>
      </c>
      <c r="B15" s="103">
        <f>SUM(B8:B14)</f>
        <v>133206</v>
      </c>
      <c r="C15" s="103">
        <f>SUM(C8:C14)</f>
        <v>123170</v>
      </c>
    </row>
    <row r="16" spans="1:4" ht="15" x14ac:dyDescent="0.2">
      <c r="A16" s="104" t="s">
        <v>81</v>
      </c>
      <c r="B16" s="99"/>
      <c r="C16" s="99"/>
    </row>
    <row r="17" spans="1:3" x14ac:dyDescent="0.2">
      <c r="A17" s="105" t="s">
        <v>82</v>
      </c>
      <c r="B17" s="99">
        <v>59192</v>
      </c>
      <c r="C17" s="99">
        <v>295706</v>
      </c>
    </row>
    <row r="18" spans="1:3" x14ac:dyDescent="0.2">
      <c r="A18" s="100" t="s">
        <v>83</v>
      </c>
      <c r="B18" s="99">
        <v>291556</v>
      </c>
      <c r="C18" s="99">
        <v>-329721</v>
      </c>
    </row>
    <row r="19" spans="1:3" ht="28.5" x14ac:dyDescent="0.2">
      <c r="A19" s="106" t="s">
        <v>52</v>
      </c>
      <c r="B19" s="99">
        <v>1187</v>
      </c>
      <c r="C19" s="99">
        <v>-240</v>
      </c>
    </row>
    <row r="20" spans="1:3" x14ac:dyDescent="0.2">
      <c r="A20" s="100" t="s">
        <v>2</v>
      </c>
      <c r="B20" s="99">
        <v>-77508</v>
      </c>
      <c r="C20" s="99">
        <v>-207537</v>
      </c>
    </row>
    <row r="21" spans="1:3" ht="15" x14ac:dyDescent="0.2">
      <c r="A21" s="104" t="s">
        <v>84</v>
      </c>
      <c r="B21" s="99"/>
      <c r="C21" s="99"/>
    </row>
    <row r="22" spans="1:3" x14ac:dyDescent="0.2">
      <c r="A22" s="105" t="s">
        <v>82</v>
      </c>
      <c r="B22" s="99">
        <v>40585</v>
      </c>
      <c r="C22" s="99">
        <v>-361073</v>
      </c>
    </row>
    <row r="23" spans="1:3" x14ac:dyDescent="0.2">
      <c r="A23" s="100" t="s">
        <v>48</v>
      </c>
      <c r="B23" s="99">
        <v>-163947</v>
      </c>
      <c r="C23" s="99">
        <v>-325050</v>
      </c>
    </row>
    <row r="24" spans="1:3" ht="28.5" x14ac:dyDescent="0.2">
      <c r="A24" s="106" t="s">
        <v>49</v>
      </c>
      <c r="B24" s="99">
        <v>2256</v>
      </c>
      <c r="C24" s="99">
        <v>-1720</v>
      </c>
    </row>
    <row r="25" spans="1:3" ht="15" thickBot="1" x14ac:dyDescent="0.25">
      <c r="A25" s="100" t="s">
        <v>4</v>
      </c>
      <c r="B25" s="107">
        <v>-40431</v>
      </c>
      <c r="C25" s="107">
        <v>49870</v>
      </c>
    </row>
    <row r="26" spans="1:3" ht="28.5" x14ac:dyDescent="0.2">
      <c r="A26" s="108" t="s">
        <v>85</v>
      </c>
      <c r="B26" s="109">
        <f>SUM(B15:B25)</f>
        <v>246096</v>
      </c>
      <c r="C26" s="109">
        <f>SUM(C15:C25)</f>
        <v>-756595</v>
      </c>
    </row>
    <row r="27" spans="1:3" ht="15" thickBot="1" x14ac:dyDescent="0.25">
      <c r="A27" s="110" t="s">
        <v>86</v>
      </c>
      <c r="B27" s="111">
        <v>0</v>
      </c>
      <c r="C27" s="112">
        <v>0</v>
      </c>
    </row>
    <row r="28" spans="1:3" ht="29.25" thickBot="1" x14ac:dyDescent="0.25">
      <c r="A28" s="113" t="s">
        <v>87</v>
      </c>
      <c r="B28" s="114">
        <f>B26+B27</f>
        <v>246096</v>
      </c>
      <c r="C28" s="114">
        <f>C26+C27</f>
        <v>-756595</v>
      </c>
    </row>
    <row r="29" spans="1:3" ht="30" x14ac:dyDescent="0.2">
      <c r="A29" s="115" t="s">
        <v>88</v>
      </c>
      <c r="B29" s="116"/>
      <c r="C29" s="116"/>
    </row>
    <row r="30" spans="1:3" x14ac:dyDescent="0.2">
      <c r="A30" s="117" t="s">
        <v>89</v>
      </c>
      <c r="B30" s="99">
        <v>-29245</v>
      </c>
      <c r="C30" s="99">
        <v>-17289</v>
      </c>
    </row>
    <row r="31" spans="1:3" x14ac:dyDescent="0.2">
      <c r="A31" s="117" t="s">
        <v>90</v>
      </c>
      <c r="B31" s="99">
        <v>2802</v>
      </c>
      <c r="C31" s="99">
        <v>-286</v>
      </c>
    </row>
    <row r="32" spans="1:3" x14ac:dyDescent="0.2">
      <c r="A32" s="117" t="s">
        <v>91</v>
      </c>
      <c r="B32" s="99">
        <v>-707389</v>
      </c>
      <c r="C32" s="99">
        <v>-1278567</v>
      </c>
    </row>
    <row r="33" spans="1:238" x14ac:dyDescent="0.2">
      <c r="A33" s="118" t="s">
        <v>92</v>
      </c>
      <c r="B33" s="99">
        <v>222481</v>
      </c>
      <c r="C33" s="99">
        <v>957163</v>
      </c>
    </row>
    <row r="34" spans="1:238" ht="15" thickBot="1" x14ac:dyDescent="0.25">
      <c r="A34" s="117" t="s">
        <v>93</v>
      </c>
      <c r="B34" s="111">
        <f>SUM(B30:B33)</f>
        <v>-511351</v>
      </c>
      <c r="C34" s="119">
        <f>SUM(C30:C33)</f>
        <v>-338979</v>
      </c>
    </row>
    <row r="35" spans="1:238" ht="30" x14ac:dyDescent="0.2">
      <c r="A35" s="115" t="s">
        <v>94</v>
      </c>
      <c r="B35" s="109"/>
      <c r="C35" s="103"/>
    </row>
    <row r="36" spans="1:238" x14ac:dyDescent="0.2">
      <c r="A36" s="117" t="s">
        <v>95</v>
      </c>
      <c r="B36" s="103">
        <v>97680</v>
      </c>
      <c r="C36" s="103">
        <v>87701</v>
      </c>
    </row>
    <row r="37" spans="1:238" x14ac:dyDescent="0.2">
      <c r="A37" s="117" t="s">
        <v>96</v>
      </c>
      <c r="B37" s="103">
        <v>-34478</v>
      </c>
      <c r="C37" s="103">
        <v>-30316</v>
      </c>
    </row>
    <row r="38" spans="1:238" ht="15" thickBot="1" x14ac:dyDescent="0.25">
      <c r="A38" s="110" t="s">
        <v>97</v>
      </c>
      <c r="B38" s="120">
        <v>-25</v>
      </c>
      <c r="C38" s="120">
        <v>-79</v>
      </c>
    </row>
    <row r="39" spans="1:238" ht="29.25" thickBot="1" x14ac:dyDescent="0.25">
      <c r="A39" s="113" t="s">
        <v>98</v>
      </c>
      <c r="B39" s="121">
        <f>SUM(B36:B38)</f>
        <v>63177</v>
      </c>
      <c r="C39" s="121">
        <f>SUM(C36:C38)</f>
        <v>57306</v>
      </c>
    </row>
    <row r="40" spans="1:238" ht="28.5" x14ac:dyDescent="0.2">
      <c r="A40" s="122" t="s">
        <v>99</v>
      </c>
      <c r="B40" s="103">
        <v>5399</v>
      </c>
      <c r="C40" s="103">
        <v>7163</v>
      </c>
    </row>
    <row r="41" spans="1:238" x14ac:dyDescent="0.2">
      <c r="A41" s="122" t="s">
        <v>100</v>
      </c>
      <c r="B41" s="103">
        <f>B28+B34+B39+B40</f>
        <v>-196679</v>
      </c>
      <c r="C41" s="103">
        <f>C28+C34+C39+C40</f>
        <v>-1031105</v>
      </c>
    </row>
    <row r="42" spans="1:238" x14ac:dyDescent="0.2">
      <c r="A42" s="122" t="s">
        <v>101</v>
      </c>
      <c r="B42" s="99">
        <v>2963030</v>
      </c>
      <c r="C42" s="99">
        <v>3555113</v>
      </c>
    </row>
    <row r="43" spans="1:238" ht="15" x14ac:dyDescent="0.2">
      <c r="A43" s="96" t="s">
        <v>102</v>
      </c>
      <c r="B43" s="123">
        <f>SUM(B41:B42)</f>
        <v>2766351</v>
      </c>
      <c r="C43" s="123">
        <f>SUM(C41:C42)</f>
        <v>2524008</v>
      </c>
    </row>
    <row r="44" spans="1:238" ht="15" x14ac:dyDescent="0.25">
      <c r="A44" s="124"/>
      <c r="B44" s="125"/>
      <c r="C44" s="125"/>
    </row>
    <row r="45" spans="1:238" ht="15" x14ac:dyDescent="0.25">
      <c r="A45" s="124"/>
      <c r="B45" s="125"/>
      <c r="C45" s="125"/>
    </row>
    <row r="46" spans="1:238" x14ac:dyDescent="0.2">
      <c r="A46" s="90" t="s">
        <v>13</v>
      </c>
      <c r="B46" s="126"/>
      <c r="C46" s="90" t="s">
        <v>103</v>
      </c>
      <c r="D46" s="127"/>
      <c r="F46" s="127"/>
      <c r="I46" s="127"/>
      <c r="J46" s="127"/>
      <c r="M46" s="127"/>
      <c r="N46" s="127"/>
      <c r="Q46" s="127"/>
      <c r="R46" s="127"/>
      <c r="U46" s="127"/>
      <c r="V46" s="127"/>
      <c r="Y46" s="127"/>
      <c r="Z46" s="127"/>
      <c r="AC46" s="127"/>
      <c r="AD46" s="127"/>
      <c r="AG46" s="127"/>
      <c r="AH46" s="127"/>
      <c r="AK46" s="127"/>
      <c r="AL46" s="127"/>
      <c r="AO46" s="127"/>
      <c r="AP46" s="127"/>
      <c r="AS46" s="127"/>
      <c r="AT46" s="127"/>
      <c r="AW46" s="127"/>
      <c r="AX46" s="127"/>
      <c r="BA46" s="127"/>
      <c r="BB46" s="127"/>
      <c r="BE46" s="127"/>
      <c r="BF46" s="127"/>
      <c r="BI46" s="127"/>
      <c r="BJ46" s="127"/>
      <c r="BM46" s="127"/>
      <c r="BN46" s="127"/>
      <c r="BQ46" s="127"/>
      <c r="BR46" s="127"/>
      <c r="BU46" s="127"/>
      <c r="BV46" s="127"/>
      <c r="BY46" s="127"/>
      <c r="BZ46" s="127"/>
      <c r="CC46" s="127"/>
      <c r="CD46" s="127"/>
      <c r="CG46" s="127"/>
      <c r="CH46" s="127"/>
      <c r="CK46" s="127"/>
      <c r="CL46" s="127"/>
      <c r="CO46" s="127"/>
      <c r="CP46" s="127"/>
      <c r="CS46" s="127"/>
      <c r="CT46" s="127"/>
      <c r="CW46" s="127"/>
      <c r="CX46" s="127"/>
      <c r="DA46" s="127"/>
      <c r="DB46" s="127"/>
      <c r="DE46" s="127"/>
      <c r="DF46" s="127"/>
      <c r="DI46" s="127"/>
      <c r="DJ46" s="127"/>
      <c r="DM46" s="127"/>
      <c r="DN46" s="127"/>
      <c r="DQ46" s="127"/>
      <c r="DR46" s="127"/>
      <c r="DU46" s="127"/>
      <c r="DV46" s="127"/>
      <c r="DY46" s="127"/>
      <c r="DZ46" s="127"/>
      <c r="EC46" s="127"/>
      <c r="ED46" s="127"/>
      <c r="EG46" s="127"/>
      <c r="EH46" s="127"/>
      <c r="EK46" s="127"/>
      <c r="EL46" s="127"/>
      <c r="EO46" s="127"/>
      <c r="EP46" s="127"/>
      <c r="ES46" s="127"/>
      <c r="ET46" s="127"/>
      <c r="EW46" s="127"/>
      <c r="EX46" s="127"/>
      <c r="FA46" s="127"/>
      <c r="FB46" s="127"/>
      <c r="FE46" s="127"/>
      <c r="FF46" s="127"/>
      <c r="FI46" s="127"/>
      <c r="FJ46" s="127"/>
      <c r="FM46" s="127"/>
      <c r="FN46" s="127"/>
      <c r="FQ46" s="127"/>
      <c r="FR46" s="127"/>
      <c r="FU46" s="127"/>
      <c r="FV46" s="127"/>
      <c r="FY46" s="127"/>
      <c r="FZ46" s="127"/>
      <c r="GC46" s="127"/>
      <c r="GD46" s="127"/>
      <c r="GG46" s="127"/>
      <c r="GH46" s="127"/>
      <c r="GK46" s="127"/>
      <c r="GL46" s="127"/>
      <c r="GO46" s="127"/>
      <c r="GP46" s="127"/>
      <c r="GS46" s="127"/>
      <c r="GT46" s="127"/>
      <c r="GW46" s="127"/>
      <c r="GX46" s="127"/>
      <c r="HA46" s="127"/>
      <c r="HB46" s="127"/>
      <c r="HE46" s="127"/>
      <c r="HF46" s="127"/>
      <c r="HI46" s="127"/>
      <c r="HJ46" s="127"/>
      <c r="HM46" s="127"/>
      <c r="HN46" s="127"/>
      <c r="HQ46" s="127"/>
      <c r="HR46" s="127"/>
      <c r="HU46" s="127"/>
      <c r="HV46" s="127"/>
      <c r="HY46" s="127"/>
      <c r="HZ46" s="127"/>
      <c r="IC46" s="127"/>
      <c r="ID46" s="127"/>
    </row>
    <row r="47" spans="1:238" x14ac:dyDescent="0.2">
      <c r="B47" s="127"/>
      <c r="D47" s="127"/>
      <c r="F47" s="127"/>
      <c r="I47" s="127"/>
      <c r="J47" s="127"/>
      <c r="M47" s="127"/>
      <c r="N47" s="127"/>
      <c r="Q47" s="127"/>
      <c r="R47" s="127"/>
      <c r="U47" s="127"/>
      <c r="V47" s="127"/>
      <c r="Y47" s="127"/>
      <c r="Z47" s="127"/>
      <c r="AC47" s="127"/>
      <c r="AD47" s="127"/>
      <c r="AG47" s="127"/>
      <c r="AH47" s="127"/>
      <c r="AK47" s="127"/>
      <c r="AL47" s="127"/>
      <c r="AO47" s="127"/>
      <c r="AP47" s="127"/>
      <c r="AS47" s="127"/>
      <c r="AT47" s="127"/>
      <c r="AW47" s="127"/>
      <c r="AX47" s="127"/>
      <c r="BA47" s="127"/>
      <c r="BB47" s="127"/>
      <c r="BE47" s="127"/>
      <c r="BF47" s="127"/>
      <c r="BI47" s="127"/>
      <c r="BJ47" s="127"/>
      <c r="BM47" s="127"/>
      <c r="BN47" s="127"/>
      <c r="BQ47" s="127"/>
      <c r="BR47" s="127"/>
      <c r="BU47" s="127"/>
      <c r="BV47" s="127"/>
      <c r="BY47" s="127"/>
      <c r="BZ47" s="127"/>
      <c r="CC47" s="127"/>
      <c r="CD47" s="127"/>
      <c r="CG47" s="127"/>
      <c r="CH47" s="127"/>
      <c r="CK47" s="127"/>
      <c r="CL47" s="127"/>
      <c r="CO47" s="127"/>
      <c r="CP47" s="127"/>
      <c r="CS47" s="127"/>
      <c r="CT47" s="127"/>
      <c r="CW47" s="127"/>
      <c r="CX47" s="127"/>
      <c r="DA47" s="127"/>
      <c r="DB47" s="127"/>
      <c r="DE47" s="127"/>
      <c r="DF47" s="127"/>
      <c r="DI47" s="127"/>
      <c r="DJ47" s="127"/>
      <c r="DM47" s="127"/>
      <c r="DN47" s="127"/>
      <c r="DQ47" s="127"/>
      <c r="DR47" s="127"/>
      <c r="DU47" s="127"/>
      <c r="DV47" s="127"/>
      <c r="DY47" s="127"/>
      <c r="DZ47" s="127"/>
      <c r="EC47" s="127"/>
      <c r="ED47" s="127"/>
      <c r="EG47" s="127"/>
      <c r="EH47" s="127"/>
      <c r="EK47" s="127"/>
      <c r="EL47" s="127"/>
      <c r="EO47" s="127"/>
      <c r="EP47" s="127"/>
      <c r="ES47" s="127"/>
      <c r="ET47" s="127"/>
      <c r="EW47" s="127"/>
      <c r="EX47" s="127"/>
      <c r="FA47" s="127"/>
      <c r="FB47" s="127"/>
      <c r="FE47" s="127"/>
      <c r="FF47" s="127"/>
      <c r="FI47" s="127"/>
      <c r="FJ47" s="127"/>
      <c r="FM47" s="127"/>
      <c r="FN47" s="127"/>
      <c r="FQ47" s="127"/>
      <c r="FR47" s="127"/>
      <c r="FU47" s="127"/>
      <c r="FV47" s="127"/>
      <c r="FY47" s="127"/>
      <c r="FZ47" s="127"/>
      <c r="GC47" s="127"/>
      <c r="GD47" s="127"/>
      <c r="GG47" s="127"/>
      <c r="GH47" s="127"/>
      <c r="GK47" s="127"/>
      <c r="GL47" s="127"/>
      <c r="GO47" s="127"/>
      <c r="GP47" s="127"/>
      <c r="GS47" s="127"/>
      <c r="GT47" s="127"/>
      <c r="GW47" s="127"/>
      <c r="GX47" s="127"/>
      <c r="HA47" s="127"/>
      <c r="HB47" s="127"/>
      <c r="HE47" s="127"/>
      <c r="HF47" s="127"/>
      <c r="HI47" s="127"/>
      <c r="HJ47" s="127"/>
      <c r="HM47" s="127"/>
      <c r="HN47" s="127"/>
      <c r="HQ47" s="127"/>
      <c r="HR47" s="127"/>
      <c r="HU47" s="127"/>
      <c r="HV47" s="127"/>
      <c r="HY47" s="127"/>
      <c r="HZ47" s="127"/>
      <c r="IC47" s="127"/>
      <c r="ID47" s="127"/>
    </row>
    <row r="48" spans="1:238" x14ac:dyDescent="0.2">
      <c r="B48" s="127"/>
      <c r="D48" s="127"/>
      <c r="F48" s="127"/>
      <c r="I48" s="127"/>
      <c r="J48" s="127"/>
      <c r="M48" s="127"/>
      <c r="N48" s="127"/>
      <c r="Q48" s="127"/>
      <c r="R48" s="127"/>
      <c r="U48" s="127"/>
      <c r="V48" s="127"/>
      <c r="Y48" s="127"/>
      <c r="Z48" s="127"/>
      <c r="AC48" s="127"/>
      <c r="AD48" s="127"/>
      <c r="AG48" s="127"/>
      <c r="AH48" s="127"/>
      <c r="AK48" s="127"/>
      <c r="AL48" s="127"/>
      <c r="AO48" s="127"/>
      <c r="AP48" s="127"/>
      <c r="AS48" s="127"/>
      <c r="AT48" s="127"/>
      <c r="AW48" s="127"/>
      <c r="AX48" s="127"/>
      <c r="BA48" s="127"/>
      <c r="BB48" s="127"/>
      <c r="BE48" s="127"/>
      <c r="BF48" s="127"/>
      <c r="BI48" s="127"/>
      <c r="BJ48" s="127"/>
      <c r="BM48" s="127"/>
      <c r="BN48" s="127"/>
      <c r="BQ48" s="127"/>
      <c r="BR48" s="127"/>
      <c r="BU48" s="127"/>
      <c r="BV48" s="127"/>
      <c r="BY48" s="127"/>
      <c r="BZ48" s="127"/>
      <c r="CC48" s="127"/>
      <c r="CD48" s="127"/>
      <c r="CG48" s="127"/>
      <c r="CH48" s="127"/>
      <c r="CK48" s="127"/>
      <c r="CL48" s="127"/>
      <c r="CO48" s="127"/>
      <c r="CP48" s="127"/>
      <c r="CS48" s="127"/>
      <c r="CT48" s="127"/>
      <c r="CW48" s="127"/>
      <c r="CX48" s="127"/>
      <c r="DA48" s="127"/>
      <c r="DB48" s="127"/>
      <c r="DE48" s="127"/>
      <c r="DF48" s="127"/>
      <c r="DI48" s="127"/>
      <c r="DJ48" s="127"/>
      <c r="DM48" s="127"/>
      <c r="DN48" s="127"/>
      <c r="DQ48" s="127"/>
      <c r="DR48" s="127"/>
      <c r="DU48" s="127"/>
      <c r="DV48" s="127"/>
      <c r="DY48" s="127"/>
      <c r="DZ48" s="127"/>
      <c r="EC48" s="127"/>
      <c r="ED48" s="127"/>
      <c r="EG48" s="127"/>
      <c r="EH48" s="127"/>
      <c r="EK48" s="127"/>
      <c r="EL48" s="127"/>
      <c r="EO48" s="127"/>
      <c r="EP48" s="127"/>
      <c r="ES48" s="127"/>
      <c r="ET48" s="127"/>
      <c r="EW48" s="127"/>
      <c r="EX48" s="127"/>
      <c r="FA48" s="127"/>
      <c r="FB48" s="127"/>
      <c r="FE48" s="127"/>
      <c r="FF48" s="127"/>
      <c r="FI48" s="127"/>
      <c r="FJ48" s="127"/>
      <c r="FM48" s="127"/>
      <c r="FN48" s="127"/>
      <c r="FQ48" s="127"/>
      <c r="FR48" s="127"/>
      <c r="FU48" s="127"/>
      <c r="FV48" s="127"/>
      <c r="FY48" s="127"/>
      <c r="FZ48" s="127"/>
      <c r="GC48" s="127"/>
      <c r="GD48" s="127"/>
      <c r="GG48" s="127"/>
      <c r="GH48" s="127"/>
      <c r="GK48" s="127"/>
      <c r="GL48" s="127"/>
      <c r="GO48" s="127"/>
      <c r="GP48" s="127"/>
      <c r="GS48" s="127"/>
      <c r="GT48" s="127"/>
      <c r="GW48" s="127"/>
      <c r="GX48" s="127"/>
      <c r="HA48" s="127"/>
      <c r="HB48" s="127"/>
      <c r="HE48" s="127"/>
      <c r="HF48" s="127"/>
      <c r="HI48" s="127"/>
      <c r="HJ48" s="127"/>
      <c r="HM48" s="127"/>
      <c r="HN48" s="127"/>
      <c r="HQ48" s="127"/>
      <c r="HR48" s="127"/>
      <c r="HU48" s="127"/>
      <c r="HV48" s="127"/>
      <c r="HY48" s="127"/>
      <c r="HZ48" s="127"/>
      <c r="IC48" s="127"/>
      <c r="ID48" s="127"/>
    </row>
    <row r="49" spans="1:3" x14ac:dyDescent="0.2">
      <c r="A49" s="90" t="s">
        <v>9</v>
      </c>
      <c r="B49" s="128"/>
      <c r="C49" s="90" t="s">
        <v>5</v>
      </c>
    </row>
  </sheetData>
  <mergeCells count="2">
    <mergeCell ref="A2:D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H17" sqref="H17"/>
    </sheetView>
  </sheetViews>
  <sheetFormatPr defaultRowHeight="12.75" x14ac:dyDescent="0.2"/>
  <cols>
    <col min="1" max="1" width="35.42578125" style="131" customWidth="1"/>
    <col min="2" max="2" width="18.42578125" style="131" customWidth="1"/>
    <col min="3" max="3" width="25" style="131" customWidth="1"/>
    <col min="4" max="4" width="20.42578125" style="131" customWidth="1"/>
    <col min="6" max="251" width="9.140625" style="131"/>
    <col min="252" max="252" width="32.28515625" style="131" customWidth="1"/>
    <col min="253" max="253" width="12.7109375" style="131" customWidth="1"/>
    <col min="254" max="254" width="19.28515625" style="131" customWidth="1"/>
    <col min="255" max="255" width="13.140625" style="131" customWidth="1"/>
    <col min="256" max="256" width="21.7109375" style="131" customWidth="1"/>
    <col min="257" max="257" width="14" style="131" customWidth="1"/>
    <col min="258" max="507" width="9.140625" style="131"/>
    <col min="508" max="508" width="32.28515625" style="131" customWidth="1"/>
    <col min="509" max="509" width="12.7109375" style="131" customWidth="1"/>
    <col min="510" max="510" width="19.28515625" style="131" customWidth="1"/>
    <col min="511" max="511" width="13.140625" style="131" customWidth="1"/>
    <col min="512" max="512" width="21.7109375" style="131" customWidth="1"/>
    <col min="513" max="513" width="14" style="131" customWidth="1"/>
    <col min="514" max="763" width="9.140625" style="131"/>
    <col min="764" max="764" width="32.28515625" style="131" customWidth="1"/>
    <col min="765" max="765" width="12.7109375" style="131" customWidth="1"/>
    <col min="766" max="766" width="19.28515625" style="131" customWidth="1"/>
    <col min="767" max="767" width="13.140625" style="131" customWidth="1"/>
    <col min="768" max="768" width="21.7109375" style="131" customWidth="1"/>
    <col min="769" max="769" width="14" style="131" customWidth="1"/>
    <col min="770" max="1019" width="9.140625" style="131"/>
    <col min="1020" max="1020" width="32.28515625" style="131" customWidth="1"/>
    <col min="1021" max="1021" width="12.7109375" style="131" customWidth="1"/>
    <col min="1022" max="1022" width="19.28515625" style="131" customWidth="1"/>
    <col min="1023" max="1023" width="13.140625" style="131" customWidth="1"/>
    <col min="1024" max="1024" width="21.7109375" style="131" customWidth="1"/>
    <col min="1025" max="1025" width="14" style="131" customWidth="1"/>
    <col min="1026" max="1275" width="9.140625" style="131"/>
    <col min="1276" max="1276" width="32.28515625" style="131" customWidth="1"/>
    <col min="1277" max="1277" width="12.7109375" style="131" customWidth="1"/>
    <col min="1278" max="1278" width="19.28515625" style="131" customWidth="1"/>
    <col min="1279" max="1279" width="13.140625" style="131" customWidth="1"/>
    <col min="1280" max="1280" width="21.7109375" style="131" customWidth="1"/>
    <col min="1281" max="1281" width="14" style="131" customWidth="1"/>
    <col min="1282" max="1531" width="9.140625" style="131"/>
    <col min="1532" max="1532" width="32.28515625" style="131" customWidth="1"/>
    <col min="1533" max="1533" width="12.7109375" style="131" customWidth="1"/>
    <col min="1534" max="1534" width="19.28515625" style="131" customWidth="1"/>
    <col min="1535" max="1535" width="13.140625" style="131" customWidth="1"/>
    <col min="1536" max="1536" width="21.7109375" style="131" customWidth="1"/>
    <col min="1537" max="1537" width="14" style="131" customWidth="1"/>
    <col min="1538" max="1787" width="9.140625" style="131"/>
    <col min="1788" max="1788" width="32.28515625" style="131" customWidth="1"/>
    <col min="1789" max="1789" width="12.7109375" style="131" customWidth="1"/>
    <col min="1790" max="1790" width="19.28515625" style="131" customWidth="1"/>
    <col min="1791" max="1791" width="13.140625" style="131" customWidth="1"/>
    <col min="1792" max="1792" width="21.7109375" style="131" customWidth="1"/>
    <col min="1793" max="1793" width="14" style="131" customWidth="1"/>
    <col min="1794" max="2043" width="9.140625" style="131"/>
    <col min="2044" max="2044" width="32.28515625" style="131" customWidth="1"/>
    <col min="2045" max="2045" width="12.7109375" style="131" customWidth="1"/>
    <col min="2046" max="2046" width="19.28515625" style="131" customWidth="1"/>
    <col min="2047" max="2047" width="13.140625" style="131" customWidth="1"/>
    <col min="2048" max="2048" width="21.7109375" style="131" customWidth="1"/>
    <col min="2049" max="2049" width="14" style="131" customWidth="1"/>
    <col min="2050" max="2299" width="9.140625" style="131"/>
    <col min="2300" max="2300" width="32.28515625" style="131" customWidth="1"/>
    <col min="2301" max="2301" width="12.7109375" style="131" customWidth="1"/>
    <col min="2302" max="2302" width="19.28515625" style="131" customWidth="1"/>
    <col min="2303" max="2303" width="13.140625" style="131" customWidth="1"/>
    <col min="2304" max="2304" width="21.7109375" style="131" customWidth="1"/>
    <col min="2305" max="2305" width="14" style="131" customWidth="1"/>
    <col min="2306" max="2555" width="9.140625" style="131"/>
    <col min="2556" max="2556" width="32.28515625" style="131" customWidth="1"/>
    <col min="2557" max="2557" width="12.7109375" style="131" customWidth="1"/>
    <col min="2558" max="2558" width="19.28515625" style="131" customWidth="1"/>
    <col min="2559" max="2559" width="13.140625" style="131" customWidth="1"/>
    <col min="2560" max="2560" width="21.7109375" style="131" customWidth="1"/>
    <col min="2561" max="2561" width="14" style="131" customWidth="1"/>
    <col min="2562" max="2811" width="9.140625" style="131"/>
    <col min="2812" max="2812" width="32.28515625" style="131" customWidth="1"/>
    <col min="2813" max="2813" width="12.7109375" style="131" customWidth="1"/>
    <col min="2814" max="2814" width="19.28515625" style="131" customWidth="1"/>
    <col min="2815" max="2815" width="13.140625" style="131" customWidth="1"/>
    <col min="2816" max="2816" width="21.7109375" style="131" customWidth="1"/>
    <col min="2817" max="2817" width="14" style="131" customWidth="1"/>
    <col min="2818" max="3067" width="9.140625" style="131"/>
    <col min="3068" max="3068" width="32.28515625" style="131" customWidth="1"/>
    <col min="3069" max="3069" width="12.7109375" style="131" customWidth="1"/>
    <col min="3070" max="3070" width="19.28515625" style="131" customWidth="1"/>
    <col min="3071" max="3071" width="13.140625" style="131" customWidth="1"/>
    <col min="3072" max="3072" width="21.7109375" style="131" customWidth="1"/>
    <col min="3073" max="3073" width="14" style="131" customWidth="1"/>
    <col min="3074" max="3323" width="9.140625" style="131"/>
    <col min="3324" max="3324" width="32.28515625" style="131" customWidth="1"/>
    <col min="3325" max="3325" width="12.7109375" style="131" customWidth="1"/>
    <col min="3326" max="3326" width="19.28515625" style="131" customWidth="1"/>
    <col min="3327" max="3327" width="13.140625" style="131" customWidth="1"/>
    <col min="3328" max="3328" width="21.7109375" style="131" customWidth="1"/>
    <col min="3329" max="3329" width="14" style="131" customWidth="1"/>
    <col min="3330" max="3579" width="9.140625" style="131"/>
    <col min="3580" max="3580" width="32.28515625" style="131" customWidth="1"/>
    <col min="3581" max="3581" width="12.7109375" style="131" customWidth="1"/>
    <col min="3582" max="3582" width="19.28515625" style="131" customWidth="1"/>
    <col min="3583" max="3583" width="13.140625" style="131" customWidth="1"/>
    <col min="3584" max="3584" width="21.7109375" style="131" customWidth="1"/>
    <col min="3585" max="3585" width="14" style="131" customWidth="1"/>
    <col min="3586" max="3835" width="9.140625" style="131"/>
    <col min="3836" max="3836" width="32.28515625" style="131" customWidth="1"/>
    <col min="3837" max="3837" width="12.7109375" style="131" customWidth="1"/>
    <col min="3838" max="3838" width="19.28515625" style="131" customWidth="1"/>
    <col min="3839" max="3839" width="13.140625" style="131" customWidth="1"/>
    <col min="3840" max="3840" width="21.7109375" style="131" customWidth="1"/>
    <col min="3841" max="3841" width="14" style="131" customWidth="1"/>
    <col min="3842" max="4091" width="9.140625" style="131"/>
    <col min="4092" max="4092" width="32.28515625" style="131" customWidth="1"/>
    <col min="4093" max="4093" width="12.7109375" style="131" customWidth="1"/>
    <col min="4094" max="4094" width="19.28515625" style="131" customWidth="1"/>
    <col min="4095" max="4095" width="13.140625" style="131" customWidth="1"/>
    <col min="4096" max="4096" width="21.7109375" style="131" customWidth="1"/>
    <col min="4097" max="4097" width="14" style="131" customWidth="1"/>
    <col min="4098" max="4347" width="9.140625" style="131"/>
    <col min="4348" max="4348" width="32.28515625" style="131" customWidth="1"/>
    <col min="4349" max="4349" width="12.7109375" style="131" customWidth="1"/>
    <col min="4350" max="4350" width="19.28515625" style="131" customWidth="1"/>
    <col min="4351" max="4351" width="13.140625" style="131" customWidth="1"/>
    <col min="4352" max="4352" width="21.7109375" style="131" customWidth="1"/>
    <col min="4353" max="4353" width="14" style="131" customWidth="1"/>
    <col min="4354" max="4603" width="9.140625" style="131"/>
    <col min="4604" max="4604" width="32.28515625" style="131" customWidth="1"/>
    <col min="4605" max="4605" width="12.7109375" style="131" customWidth="1"/>
    <col min="4606" max="4606" width="19.28515625" style="131" customWidth="1"/>
    <col min="4607" max="4607" width="13.140625" style="131" customWidth="1"/>
    <col min="4608" max="4608" width="21.7109375" style="131" customWidth="1"/>
    <col min="4609" max="4609" width="14" style="131" customWidth="1"/>
    <col min="4610" max="4859" width="9.140625" style="131"/>
    <col min="4860" max="4860" width="32.28515625" style="131" customWidth="1"/>
    <col min="4861" max="4861" width="12.7109375" style="131" customWidth="1"/>
    <col min="4862" max="4862" width="19.28515625" style="131" customWidth="1"/>
    <col min="4863" max="4863" width="13.140625" style="131" customWidth="1"/>
    <col min="4864" max="4864" width="21.7109375" style="131" customWidth="1"/>
    <col min="4865" max="4865" width="14" style="131" customWidth="1"/>
    <col min="4866" max="5115" width="9.140625" style="131"/>
    <col min="5116" max="5116" width="32.28515625" style="131" customWidth="1"/>
    <col min="5117" max="5117" width="12.7109375" style="131" customWidth="1"/>
    <col min="5118" max="5118" width="19.28515625" style="131" customWidth="1"/>
    <col min="5119" max="5119" width="13.140625" style="131" customWidth="1"/>
    <col min="5120" max="5120" width="21.7109375" style="131" customWidth="1"/>
    <col min="5121" max="5121" width="14" style="131" customWidth="1"/>
    <col min="5122" max="5371" width="9.140625" style="131"/>
    <col min="5372" max="5372" width="32.28515625" style="131" customWidth="1"/>
    <col min="5373" max="5373" width="12.7109375" style="131" customWidth="1"/>
    <col min="5374" max="5374" width="19.28515625" style="131" customWidth="1"/>
    <col min="5375" max="5375" width="13.140625" style="131" customWidth="1"/>
    <col min="5376" max="5376" width="21.7109375" style="131" customWidth="1"/>
    <col min="5377" max="5377" width="14" style="131" customWidth="1"/>
    <col min="5378" max="5627" width="9.140625" style="131"/>
    <col min="5628" max="5628" width="32.28515625" style="131" customWidth="1"/>
    <col min="5629" max="5629" width="12.7109375" style="131" customWidth="1"/>
    <col min="5630" max="5630" width="19.28515625" style="131" customWidth="1"/>
    <col min="5631" max="5631" width="13.140625" style="131" customWidth="1"/>
    <col min="5632" max="5632" width="21.7109375" style="131" customWidth="1"/>
    <col min="5633" max="5633" width="14" style="131" customWidth="1"/>
    <col min="5634" max="5883" width="9.140625" style="131"/>
    <col min="5884" max="5884" width="32.28515625" style="131" customWidth="1"/>
    <col min="5885" max="5885" width="12.7109375" style="131" customWidth="1"/>
    <col min="5886" max="5886" width="19.28515625" style="131" customWidth="1"/>
    <col min="5887" max="5887" width="13.140625" style="131" customWidth="1"/>
    <col min="5888" max="5888" width="21.7109375" style="131" customWidth="1"/>
    <col min="5889" max="5889" width="14" style="131" customWidth="1"/>
    <col min="5890" max="6139" width="9.140625" style="131"/>
    <col min="6140" max="6140" width="32.28515625" style="131" customWidth="1"/>
    <col min="6141" max="6141" width="12.7109375" style="131" customWidth="1"/>
    <col min="6142" max="6142" width="19.28515625" style="131" customWidth="1"/>
    <col min="6143" max="6143" width="13.140625" style="131" customWidth="1"/>
    <col min="6144" max="6144" width="21.7109375" style="131" customWidth="1"/>
    <col min="6145" max="6145" width="14" style="131" customWidth="1"/>
    <col min="6146" max="6395" width="9.140625" style="131"/>
    <col min="6396" max="6396" width="32.28515625" style="131" customWidth="1"/>
    <col min="6397" max="6397" width="12.7109375" style="131" customWidth="1"/>
    <col min="6398" max="6398" width="19.28515625" style="131" customWidth="1"/>
    <col min="6399" max="6399" width="13.140625" style="131" customWidth="1"/>
    <col min="6400" max="6400" width="21.7109375" style="131" customWidth="1"/>
    <col min="6401" max="6401" width="14" style="131" customWidth="1"/>
    <col min="6402" max="6651" width="9.140625" style="131"/>
    <col min="6652" max="6652" width="32.28515625" style="131" customWidth="1"/>
    <col min="6653" max="6653" width="12.7109375" style="131" customWidth="1"/>
    <col min="6654" max="6654" width="19.28515625" style="131" customWidth="1"/>
    <col min="6655" max="6655" width="13.140625" style="131" customWidth="1"/>
    <col min="6656" max="6656" width="21.7109375" style="131" customWidth="1"/>
    <col min="6657" max="6657" width="14" style="131" customWidth="1"/>
    <col min="6658" max="6907" width="9.140625" style="131"/>
    <col min="6908" max="6908" width="32.28515625" style="131" customWidth="1"/>
    <col min="6909" max="6909" width="12.7109375" style="131" customWidth="1"/>
    <col min="6910" max="6910" width="19.28515625" style="131" customWidth="1"/>
    <col min="6911" max="6911" width="13.140625" style="131" customWidth="1"/>
    <col min="6912" max="6912" width="21.7109375" style="131" customWidth="1"/>
    <col min="6913" max="6913" width="14" style="131" customWidth="1"/>
    <col min="6914" max="7163" width="9.140625" style="131"/>
    <col min="7164" max="7164" width="32.28515625" style="131" customWidth="1"/>
    <col min="7165" max="7165" width="12.7109375" style="131" customWidth="1"/>
    <col min="7166" max="7166" width="19.28515625" style="131" customWidth="1"/>
    <col min="7167" max="7167" width="13.140625" style="131" customWidth="1"/>
    <col min="7168" max="7168" width="21.7109375" style="131" customWidth="1"/>
    <col min="7169" max="7169" width="14" style="131" customWidth="1"/>
    <col min="7170" max="7419" width="9.140625" style="131"/>
    <col min="7420" max="7420" width="32.28515625" style="131" customWidth="1"/>
    <col min="7421" max="7421" width="12.7109375" style="131" customWidth="1"/>
    <col min="7422" max="7422" width="19.28515625" style="131" customWidth="1"/>
    <col min="7423" max="7423" width="13.140625" style="131" customWidth="1"/>
    <col min="7424" max="7424" width="21.7109375" style="131" customWidth="1"/>
    <col min="7425" max="7425" width="14" style="131" customWidth="1"/>
    <col min="7426" max="7675" width="9.140625" style="131"/>
    <col min="7676" max="7676" width="32.28515625" style="131" customWidth="1"/>
    <col min="7677" max="7677" width="12.7109375" style="131" customWidth="1"/>
    <col min="7678" max="7678" width="19.28515625" style="131" customWidth="1"/>
    <col min="7679" max="7679" width="13.140625" style="131" customWidth="1"/>
    <col min="7680" max="7680" width="21.7109375" style="131" customWidth="1"/>
    <col min="7681" max="7681" width="14" style="131" customWidth="1"/>
    <col min="7682" max="7931" width="9.140625" style="131"/>
    <col min="7932" max="7932" width="32.28515625" style="131" customWidth="1"/>
    <col min="7933" max="7933" width="12.7109375" style="131" customWidth="1"/>
    <col min="7934" max="7934" width="19.28515625" style="131" customWidth="1"/>
    <col min="7935" max="7935" width="13.140625" style="131" customWidth="1"/>
    <col min="7936" max="7936" width="21.7109375" style="131" customWidth="1"/>
    <col min="7937" max="7937" width="14" style="131" customWidth="1"/>
    <col min="7938" max="8187" width="9.140625" style="131"/>
    <col min="8188" max="8188" width="32.28515625" style="131" customWidth="1"/>
    <col min="8189" max="8189" width="12.7109375" style="131" customWidth="1"/>
    <col min="8190" max="8190" width="19.28515625" style="131" customWidth="1"/>
    <col min="8191" max="8191" width="13.140625" style="131" customWidth="1"/>
    <col min="8192" max="8192" width="21.7109375" style="131" customWidth="1"/>
    <col min="8193" max="8193" width="14" style="131" customWidth="1"/>
    <col min="8194" max="8443" width="9.140625" style="131"/>
    <col min="8444" max="8444" width="32.28515625" style="131" customWidth="1"/>
    <col min="8445" max="8445" width="12.7109375" style="131" customWidth="1"/>
    <col min="8446" max="8446" width="19.28515625" style="131" customWidth="1"/>
    <col min="8447" max="8447" width="13.140625" style="131" customWidth="1"/>
    <col min="8448" max="8448" width="21.7109375" style="131" customWidth="1"/>
    <col min="8449" max="8449" width="14" style="131" customWidth="1"/>
    <col min="8450" max="8699" width="9.140625" style="131"/>
    <col min="8700" max="8700" width="32.28515625" style="131" customWidth="1"/>
    <col min="8701" max="8701" width="12.7109375" style="131" customWidth="1"/>
    <col min="8702" max="8702" width="19.28515625" style="131" customWidth="1"/>
    <col min="8703" max="8703" width="13.140625" style="131" customWidth="1"/>
    <col min="8704" max="8704" width="21.7109375" style="131" customWidth="1"/>
    <col min="8705" max="8705" width="14" style="131" customWidth="1"/>
    <col min="8706" max="8955" width="9.140625" style="131"/>
    <col min="8956" max="8956" width="32.28515625" style="131" customWidth="1"/>
    <col min="8957" max="8957" width="12.7109375" style="131" customWidth="1"/>
    <col min="8958" max="8958" width="19.28515625" style="131" customWidth="1"/>
    <col min="8959" max="8959" width="13.140625" style="131" customWidth="1"/>
    <col min="8960" max="8960" width="21.7109375" style="131" customWidth="1"/>
    <col min="8961" max="8961" width="14" style="131" customWidth="1"/>
    <col min="8962" max="9211" width="9.140625" style="131"/>
    <col min="9212" max="9212" width="32.28515625" style="131" customWidth="1"/>
    <col min="9213" max="9213" width="12.7109375" style="131" customWidth="1"/>
    <col min="9214" max="9214" width="19.28515625" style="131" customWidth="1"/>
    <col min="9215" max="9215" width="13.140625" style="131" customWidth="1"/>
    <col min="9216" max="9216" width="21.7109375" style="131" customWidth="1"/>
    <col min="9217" max="9217" width="14" style="131" customWidth="1"/>
    <col min="9218" max="9467" width="9.140625" style="131"/>
    <col min="9468" max="9468" width="32.28515625" style="131" customWidth="1"/>
    <col min="9469" max="9469" width="12.7109375" style="131" customWidth="1"/>
    <col min="9470" max="9470" width="19.28515625" style="131" customWidth="1"/>
    <col min="9471" max="9471" width="13.140625" style="131" customWidth="1"/>
    <col min="9472" max="9472" width="21.7109375" style="131" customWidth="1"/>
    <col min="9473" max="9473" width="14" style="131" customWidth="1"/>
    <col min="9474" max="9723" width="9.140625" style="131"/>
    <col min="9724" max="9724" width="32.28515625" style="131" customWidth="1"/>
    <col min="9725" max="9725" width="12.7109375" style="131" customWidth="1"/>
    <col min="9726" max="9726" width="19.28515625" style="131" customWidth="1"/>
    <col min="9727" max="9727" width="13.140625" style="131" customWidth="1"/>
    <col min="9728" max="9728" width="21.7109375" style="131" customWidth="1"/>
    <col min="9729" max="9729" width="14" style="131" customWidth="1"/>
    <col min="9730" max="9979" width="9.140625" style="131"/>
    <col min="9980" max="9980" width="32.28515625" style="131" customWidth="1"/>
    <col min="9981" max="9981" width="12.7109375" style="131" customWidth="1"/>
    <col min="9982" max="9982" width="19.28515625" style="131" customWidth="1"/>
    <col min="9983" max="9983" width="13.140625" style="131" customWidth="1"/>
    <col min="9984" max="9984" width="21.7109375" style="131" customWidth="1"/>
    <col min="9985" max="9985" width="14" style="131" customWidth="1"/>
    <col min="9986" max="10235" width="9.140625" style="131"/>
    <col min="10236" max="10236" width="32.28515625" style="131" customWidth="1"/>
    <col min="10237" max="10237" width="12.7109375" style="131" customWidth="1"/>
    <col min="10238" max="10238" width="19.28515625" style="131" customWidth="1"/>
    <col min="10239" max="10239" width="13.140625" style="131" customWidth="1"/>
    <col min="10240" max="10240" width="21.7109375" style="131" customWidth="1"/>
    <col min="10241" max="10241" width="14" style="131" customWidth="1"/>
    <col min="10242" max="10491" width="9.140625" style="131"/>
    <col min="10492" max="10492" width="32.28515625" style="131" customWidth="1"/>
    <col min="10493" max="10493" width="12.7109375" style="131" customWidth="1"/>
    <col min="10494" max="10494" width="19.28515625" style="131" customWidth="1"/>
    <col min="10495" max="10495" width="13.140625" style="131" customWidth="1"/>
    <col min="10496" max="10496" width="21.7109375" style="131" customWidth="1"/>
    <col min="10497" max="10497" width="14" style="131" customWidth="1"/>
    <col min="10498" max="10747" width="9.140625" style="131"/>
    <col min="10748" max="10748" width="32.28515625" style="131" customWidth="1"/>
    <col min="10749" max="10749" width="12.7109375" style="131" customWidth="1"/>
    <col min="10750" max="10750" width="19.28515625" style="131" customWidth="1"/>
    <col min="10751" max="10751" width="13.140625" style="131" customWidth="1"/>
    <col min="10752" max="10752" width="21.7109375" style="131" customWidth="1"/>
    <col min="10753" max="10753" width="14" style="131" customWidth="1"/>
    <col min="10754" max="11003" width="9.140625" style="131"/>
    <col min="11004" max="11004" width="32.28515625" style="131" customWidth="1"/>
    <col min="11005" max="11005" width="12.7109375" style="131" customWidth="1"/>
    <col min="11006" max="11006" width="19.28515625" style="131" customWidth="1"/>
    <col min="11007" max="11007" width="13.140625" style="131" customWidth="1"/>
    <col min="11008" max="11008" width="21.7109375" style="131" customWidth="1"/>
    <col min="11009" max="11009" width="14" style="131" customWidth="1"/>
    <col min="11010" max="11259" width="9.140625" style="131"/>
    <col min="11260" max="11260" width="32.28515625" style="131" customWidth="1"/>
    <col min="11261" max="11261" width="12.7109375" style="131" customWidth="1"/>
    <col min="11262" max="11262" width="19.28515625" style="131" customWidth="1"/>
    <col min="11263" max="11263" width="13.140625" style="131" customWidth="1"/>
    <col min="11264" max="11264" width="21.7109375" style="131" customWidth="1"/>
    <col min="11265" max="11265" width="14" style="131" customWidth="1"/>
    <col min="11266" max="11515" width="9.140625" style="131"/>
    <col min="11516" max="11516" width="32.28515625" style="131" customWidth="1"/>
    <col min="11517" max="11517" width="12.7109375" style="131" customWidth="1"/>
    <col min="11518" max="11518" width="19.28515625" style="131" customWidth="1"/>
    <col min="11519" max="11519" width="13.140625" style="131" customWidth="1"/>
    <col min="11520" max="11520" width="21.7109375" style="131" customWidth="1"/>
    <col min="11521" max="11521" width="14" style="131" customWidth="1"/>
    <col min="11522" max="11771" width="9.140625" style="131"/>
    <col min="11772" max="11772" width="32.28515625" style="131" customWidth="1"/>
    <col min="11773" max="11773" width="12.7109375" style="131" customWidth="1"/>
    <col min="11774" max="11774" width="19.28515625" style="131" customWidth="1"/>
    <col min="11775" max="11775" width="13.140625" style="131" customWidth="1"/>
    <col min="11776" max="11776" width="21.7109375" style="131" customWidth="1"/>
    <col min="11777" max="11777" width="14" style="131" customWidth="1"/>
    <col min="11778" max="12027" width="9.140625" style="131"/>
    <col min="12028" max="12028" width="32.28515625" style="131" customWidth="1"/>
    <col min="12029" max="12029" width="12.7109375" style="131" customWidth="1"/>
    <col min="12030" max="12030" width="19.28515625" style="131" customWidth="1"/>
    <col min="12031" max="12031" width="13.140625" style="131" customWidth="1"/>
    <col min="12032" max="12032" width="21.7109375" style="131" customWidth="1"/>
    <col min="12033" max="12033" width="14" style="131" customWidth="1"/>
    <col min="12034" max="12283" width="9.140625" style="131"/>
    <col min="12284" max="12284" width="32.28515625" style="131" customWidth="1"/>
    <col min="12285" max="12285" width="12.7109375" style="131" customWidth="1"/>
    <col min="12286" max="12286" width="19.28515625" style="131" customWidth="1"/>
    <col min="12287" max="12287" width="13.140625" style="131" customWidth="1"/>
    <col min="12288" max="12288" width="21.7109375" style="131" customWidth="1"/>
    <col min="12289" max="12289" width="14" style="131" customWidth="1"/>
    <col min="12290" max="12539" width="9.140625" style="131"/>
    <col min="12540" max="12540" width="32.28515625" style="131" customWidth="1"/>
    <col min="12541" max="12541" width="12.7109375" style="131" customWidth="1"/>
    <col min="12542" max="12542" width="19.28515625" style="131" customWidth="1"/>
    <col min="12543" max="12543" width="13.140625" style="131" customWidth="1"/>
    <col min="12544" max="12544" width="21.7109375" style="131" customWidth="1"/>
    <col min="12545" max="12545" width="14" style="131" customWidth="1"/>
    <col min="12546" max="12795" width="9.140625" style="131"/>
    <col min="12796" max="12796" width="32.28515625" style="131" customWidth="1"/>
    <col min="12797" max="12797" width="12.7109375" style="131" customWidth="1"/>
    <col min="12798" max="12798" width="19.28515625" style="131" customWidth="1"/>
    <col min="12799" max="12799" width="13.140625" style="131" customWidth="1"/>
    <col min="12800" max="12800" width="21.7109375" style="131" customWidth="1"/>
    <col min="12801" max="12801" width="14" style="131" customWidth="1"/>
    <col min="12802" max="13051" width="9.140625" style="131"/>
    <col min="13052" max="13052" width="32.28515625" style="131" customWidth="1"/>
    <col min="13053" max="13053" width="12.7109375" style="131" customWidth="1"/>
    <col min="13054" max="13054" width="19.28515625" style="131" customWidth="1"/>
    <col min="13055" max="13055" width="13.140625" style="131" customWidth="1"/>
    <col min="13056" max="13056" width="21.7109375" style="131" customWidth="1"/>
    <col min="13057" max="13057" width="14" style="131" customWidth="1"/>
    <col min="13058" max="13307" width="9.140625" style="131"/>
    <col min="13308" max="13308" width="32.28515625" style="131" customWidth="1"/>
    <col min="13309" max="13309" width="12.7109375" style="131" customWidth="1"/>
    <col min="13310" max="13310" width="19.28515625" style="131" customWidth="1"/>
    <col min="13311" max="13311" width="13.140625" style="131" customWidth="1"/>
    <col min="13312" max="13312" width="21.7109375" style="131" customWidth="1"/>
    <col min="13313" max="13313" width="14" style="131" customWidth="1"/>
    <col min="13314" max="13563" width="9.140625" style="131"/>
    <col min="13564" max="13564" width="32.28515625" style="131" customWidth="1"/>
    <col min="13565" max="13565" width="12.7109375" style="131" customWidth="1"/>
    <col min="13566" max="13566" width="19.28515625" style="131" customWidth="1"/>
    <col min="13567" max="13567" width="13.140625" style="131" customWidth="1"/>
    <col min="13568" max="13568" width="21.7109375" style="131" customWidth="1"/>
    <col min="13569" max="13569" width="14" style="131" customWidth="1"/>
    <col min="13570" max="13819" width="9.140625" style="131"/>
    <col min="13820" max="13820" width="32.28515625" style="131" customWidth="1"/>
    <col min="13821" max="13821" width="12.7109375" style="131" customWidth="1"/>
    <col min="13822" max="13822" width="19.28515625" style="131" customWidth="1"/>
    <col min="13823" max="13823" width="13.140625" style="131" customWidth="1"/>
    <col min="13824" max="13824" width="21.7109375" style="131" customWidth="1"/>
    <col min="13825" max="13825" width="14" style="131" customWidth="1"/>
    <col min="13826" max="14075" width="9.140625" style="131"/>
    <col min="14076" max="14076" width="32.28515625" style="131" customWidth="1"/>
    <col min="14077" max="14077" width="12.7109375" style="131" customWidth="1"/>
    <col min="14078" max="14078" width="19.28515625" style="131" customWidth="1"/>
    <col min="14079" max="14079" width="13.140625" style="131" customWidth="1"/>
    <col min="14080" max="14080" width="21.7109375" style="131" customWidth="1"/>
    <col min="14081" max="14081" width="14" style="131" customWidth="1"/>
    <col min="14082" max="14331" width="9.140625" style="131"/>
    <col min="14332" max="14332" width="32.28515625" style="131" customWidth="1"/>
    <col min="14333" max="14333" width="12.7109375" style="131" customWidth="1"/>
    <col min="14334" max="14334" width="19.28515625" style="131" customWidth="1"/>
    <col min="14335" max="14335" width="13.140625" style="131" customWidth="1"/>
    <col min="14336" max="14336" width="21.7109375" style="131" customWidth="1"/>
    <col min="14337" max="14337" width="14" style="131" customWidth="1"/>
    <col min="14338" max="14587" width="9.140625" style="131"/>
    <col min="14588" max="14588" width="32.28515625" style="131" customWidth="1"/>
    <col min="14589" max="14589" width="12.7109375" style="131" customWidth="1"/>
    <col min="14590" max="14590" width="19.28515625" style="131" customWidth="1"/>
    <col min="14591" max="14591" width="13.140625" style="131" customWidth="1"/>
    <col min="14592" max="14592" width="21.7109375" style="131" customWidth="1"/>
    <col min="14593" max="14593" width="14" style="131" customWidth="1"/>
    <col min="14594" max="14843" width="9.140625" style="131"/>
    <col min="14844" max="14844" width="32.28515625" style="131" customWidth="1"/>
    <col min="14845" max="14845" width="12.7109375" style="131" customWidth="1"/>
    <col min="14846" max="14846" width="19.28515625" style="131" customWidth="1"/>
    <col min="14847" max="14847" width="13.140625" style="131" customWidth="1"/>
    <col min="14848" max="14848" width="21.7109375" style="131" customWidth="1"/>
    <col min="14849" max="14849" width="14" style="131" customWidth="1"/>
    <col min="14850" max="15099" width="9.140625" style="131"/>
    <col min="15100" max="15100" width="32.28515625" style="131" customWidth="1"/>
    <col min="15101" max="15101" width="12.7109375" style="131" customWidth="1"/>
    <col min="15102" max="15102" width="19.28515625" style="131" customWidth="1"/>
    <col min="15103" max="15103" width="13.140625" style="131" customWidth="1"/>
    <col min="15104" max="15104" width="21.7109375" style="131" customWidth="1"/>
    <col min="15105" max="15105" width="14" style="131" customWidth="1"/>
    <col min="15106" max="15355" width="9.140625" style="131"/>
    <col min="15356" max="15356" width="32.28515625" style="131" customWidth="1"/>
    <col min="15357" max="15357" width="12.7109375" style="131" customWidth="1"/>
    <col min="15358" max="15358" width="19.28515625" style="131" customWidth="1"/>
    <col min="15359" max="15359" width="13.140625" style="131" customWidth="1"/>
    <col min="15360" max="15360" width="21.7109375" style="131" customWidth="1"/>
    <col min="15361" max="15361" width="14" style="131" customWidth="1"/>
    <col min="15362" max="15611" width="9.140625" style="131"/>
    <col min="15612" max="15612" width="32.28515625" style="131" customWidth="1"/>
    <col min="15613" max="15613" width="12.7109375" style="131" customWidth="1"/>
    <col min="15614" max="15614" width="19.28515625" style="131" customWidth="1"/>
    <col min="15615" max="15615" width="13.140625" style="131" customWidth="1"/>
    <col min="15616" max="15616" width="21.7109375" style="131" customWidth="1"/>
    <col min="15617" max="15617" width="14" style="131" customWidth="1"/>
    <col min="15618" max="15867" width="9.140625" style="131"/>
    <col min="15868" max="15868" width="32.28515625" style="131" customWidth="1"/>
    <col min="15869" max="15869" width="12.7109375" style="131" customWidth="1"/>
    <col min="15870" max="15870" width="19.28515625" style="131" customWidth="1"/>
    <col min="15871" max="15871" width="13.140625" style="131" customWidth="1"/>
    <col min="15872" max="15872" width="21.7109375" style="131" customWidth="1"/>
    <col min="15873" max="15873" width="14" style="131" customWidth="1"/>
    <col min="15874" max="16123" width="9.140625" style="131"/>
    <col min="16124" max="16124" width="32.28515625" style="131" customWidth="1"/>
    <col min="16125" max="16125" width="12.7109375" style="131" customWidth="1"/>
    <col min="16126" max="16126" width="19.28515625" style="131" customWidth="1"/>
    <col min="16127" max="16127" width="13.140625" style="131" customWidth="1"/>
    <col min="16128" max="16128" width="21.7109375" style="131" customWidth="1"/>
    <col min="16129" max="16129" width="14" style="131" customWidth="1"/>
    <col min="16130" max="16384" width="9.140625" style="131"/>
  </cols>
  <sheetData>
    <row r="1" spans="1:4" ht="15.75" x14ac:dyDescent="0.25">
      <c r="A1" s="129"/>
      <c r="B1" s="130"/>
    </row>
    <row r="2" spans="1:4" ht="15.75" x14ac:dyDescent="0.25">
      <c r="A2" s="129"/>
      <c r="B2" s="130"/>
    </row>
    <row r="3" spans="1:4" ht="15.75" x14ac:dyDescent="0.25">
      <c r="A3" s="129"/>
      <c r="C3" s="130"/>
      <c r="D3" s="130"/>
    </row>
    <row r="4" spans="1:4" ht="15" x14ac:dyDescent="0.25">
      <c r="A4" s="168" t="s">
        <v>67</v>
      </c>
      <c r="B4" s="172"/>
      <c r="C4" s="172"/>
      <c r="D4" s="132"/>
    </row>
    <row r="5" spans="1:4" ht="15" x14ac:dyDescent="0.25">
      <c r="A5" s="168" t="s">
        <v>104</v>
      </c>
      <c r="B5" s="173"/>
      <c r="C5" s="173"/>
      <c r="D5" s="133"/>
    </row>
    <row r="6" spans="1:4" ht="15" x14ac:dyDescent="0.25">
      <c r="A6" s="134"/>
      <c r="B6" s="133"/>
      <c r="C6" s="133"/>
      <c r="D6" s="133"/>
    </row>
    <row r="7" spans="1:4" s="138" customFormat="1" ht="30" x14ac:dyDescent="0.25">
      <c r="A7" s="135"/>
      <c r="B7" s="136" t="s">
        <v>105</v>
      </c>
      <c r="C7" s="136" t="s">
        <v>106</v>
      </c>
      <c r="D7" s="137" t="s">
        <v>107</v>
      </c>
    </row>
    <row r="8" spans="1:4" s="138" customFormat="1" ht="15" x14ac:dyDescent="0.25">
      <c r="A8" s="139"/>
      <c r="B8" s="140"/>
      <c r="C8" s="140"/>
      <c r="D8" s="140"/>
    </row>
    <row r="9" spans="1:4" ht="15" customHeight="1" x14ac:dyDescent="0.25">
      <c r="A9" s="141" t="s">
        <v>108</v>
      </c>
      <c r="B9" s="142">
        <v>1080814</v>
      </c>
      <c r="C9" s="142">
        <v>56348</v>
      </c>
      <c r="D9" s="142">
        <f>SUM(B9:C9)</f>
        <v>1137162</v>
      </c>
    </row>
    <row r="10" spans="1:4" ht="14.25" x14ac:dyDescent="0.2">
      <c r="A10" s="140" t="s">
        <v>109</v>
      </c>
      <c r="B10" s="143">
        <v>0</v>
      </c>
      <c r="C10" s="143">
        <v>0</v>
      </c>
      <c r="D10" s="144">
        <f t="shared" ref="D10:D20" si="0">SUM(B10:C10)</f>
        <v>0</v>
      </c>
    </row>
    <row r="11" spans="1:4" ht="28.5" x14ac:dyDescent="0.2">
      <c r="A11" s="145" t="s">
        <v>110</v>
      </c>
      <c r="B11" s="143">
        <v>0</v>
      </c>
      <c r="C11" s="143">
        <v>12953</v>
      </c>
      <c r="D11" s="146">
        <f t="shared" si="0"/>
        <v>12953</v>
      </c>
    </row>
    <row r="12" spans="1:4" ht="14.25" x14ac:dyDescent="0.2">
      <c r="A12" s="140" t="s">
        <v>111</v>
      </c>
      <c r="B12" s="143">
        <v>0</v>
      </c>
      <c r="C12" s="143">
        <v>0</v>
      </c>
      <c r="D12" s="143">
        <f t="shared" si="0"/>
        <v>0</v>
      </c>
    </row>
    <row r="13" spans="1:4" ht="57" x14ac:dyDescent="0.2">
      <c r="A13" s="145" t="s">
        <v>112</v>
      </c>
      <c r="B13" s="143">
        <v>0</v>
      </c>
      <c r="C13" s="143">
        <v>0</v>
      </c>
      <c r="D13" s="143">
        <f t="shared" si="0"/>
        <v>0</v>
      </c>
    </row>
    <row r="14" spans="1:4" ht="15" customHeight="1" x14ac:dyDescent="0.25">
      <c r="A14" s="141" t="s">
        <v>113</v>
      </c>
      <c r="B14" s="147">
        <f>SUM(B9:B13)</f>
        <v>1080814</v>
      </c>
      <c r="C14" s="147">
        <f>SUM(C9:C13)</f>
        <v>69301</v>
      </c>
      <c r="D14" s="148">
        <f t="shared" si="0"/>
        <v>1150115</v>
      </c>
    </row>
    <row r="15" spans="1:4" ht="15" customHeight="1" x14ac:dyDescent="0.25">
      <c r="A15" s="141" t="s">
        <v>114</v>
      </c>
      <c r="B15" s="149">
        <v>1126356</v>
      </c>
      <c r="C15" s="149">
        <v>186418</v>
      </c>
      <c r="D15" s="149">
        <f t="shared" si="0"/>
        <v>1312774</v>
      </c>
    </row>
    <row r="16" spans="1:4" ht="14.25" x14ac:dyDescent="0.2">
      <c r="A16" s="140" t="s">
        <v>109</v>
      </c>
      <c r="B16" s="143">
        <v>0</v>
      </c>
      <c r="C16" s="143">
        <v>0</v>
      </c>
      <c r="D16" s="144">
        <f t="shared" si="0"/>
        <v>0</v>
      </c>
    </row>
    <row r="17" spans="1:5" ht="28.5" x14ac:dyDescent="0.2">
      <c r="A17" s="145" t="s">
        <v>110</v>
      </c>
      <c r="B17" s="143">
        <v>0</v>
      </c>
      <c r="C17" s="143">
        <v>15434</v>
      </c>
      <c r="D17" s="146">
        <f t="shared" si="0"/>
        <v>15434</v>
      </c>
    </row>
    <row r="18" spans="1:5" ht="14.25" x14ac:dyDescent="0.2">
      <c r="A18" s="140" t="s">
        <v>111</v>
      </c>
      <c r="B18" s="143">
        <v>0</v>
      </c>
      <c r="C18" s="143">
        <v>0</v>
      </c>
      <c r="D18" s="143">
        <f t="shared" si="0"/>
        <v>0</v>
      </c>
    </row>
    <row r="19" spans="1:5" ht="57" x14ac:dyDescent="0.2">
      <c r="A19" s="145" t="s">
        <v>112</v>
      </c>
      <c r="B19" s="143">
        <v>0</v>
      </c>
      <c r="C19" s="143">
        <v>0</v>
      </c>
      <c r="D19" s="143">
        <f t="shared" si="0"/>
        <v>0</v>
      </c>
    </row>
    <row r="20" spans="1:5" ht="15" x14ac:dyDescent="0.25">
      <c r="A20" s="141" t="s">
        <v>115</v>
      </c>
      <c r="B20" s="147">
        <f>SUM(B15:B19)</f>
        <v>1126356</v>
      </c>
      <c r="C20" s="147">
        <f>SUM(C15:C19)</f>
        <v>201852</v>
      </c>
      <c r="D20" s="148">
        <f t="shared" si="0"/>
        <v>1328208</v>
      </c>
    </row>
    <row r="21" spans="1:5" ht="15" x14ac:dyDescent="0.25">
      <c r="A21" s="150"/>
      <c r="B21" s="151"/>
      <c r="C21" s="151"/>
      <c r="D21" s="152"/>
    </row>
    <row r="22" spans="1:5" ht="15" x14ac:dyDescent="0.25">
      <c r="A22" s="150"/>
      <c r="B22" s="151"/>
      <c r="C22" s="151"/>
      <c r="D22" s="152"/>
    </row>
    <row r="23" spans="1:5" ht="15" x14ac:dyDescent="0.25">
      <c r="A23" s="153" t="s">
        <v>13</v>
      </c>
      <c r="B23" s="3"/>
      <c r="C23" s="154"/>
      <c r="D23" s="90" t="s">
        <v>103</v>
      </c>
    </row>
    <row r="24" spans="1:5" ht="14.25" x14ac:dyDescent="0.2">
      <c r="A24" s="153"/>
      <c r="B24" s="3"/>
      <c r="C24" s="133"/>
      <c r="D24" s="90"/>
    </row>
    <row r="25" spans="1:5" ht="15" x14ac:dyDescent="0.25">
      <c r="A25" s="153"/>
      <c r="B25" s="3"/>
      <c r="C25" s="154"/>
      <c r="D25" s="90"/>
    </row>
    <row r="26" spans="1:5" ht="15" x14ac:dyDescent="0.25">
      <c r="A26" s="153" t="s">
        <v>9</v>
      </c>
      <c r="B26" s="3"/>
      <c r="C26" s="154"/>
      <c r="D26" s="90" t="s">
        <v>5</v>
      </c>
    </row>
    <row r="27" spans="1:5" ht="14.25" x14ac:dyDescent="0.2">
      <c r="A27" s="155"/>
      <c r="B27" s="156"/>
      <c r="C27" s="156"/>
      <c r="D27" s="156"/>
    </row>
    <row r="28" spans="1:5" ht="14.25" x14ac:dyDescent="0.2">
      <c r="A28" s="157"/>
      <c r="B28" s="158"/>
      <c r="C28" s="133"/>
      <c r="D28" s="133"/>
    </row>
    <row r="29" spans="1:5" ht="14.25" x14ac:dyDescent="0.2">
      <c r="A29" s="157"/>
      <c r="B29" s="157"/>
      <c r="C29" s="133"/>
      <c r="D29" s="133"/>
    </row>
    <row r="30" spans="1:5" x14ac:dyDescent="0.2">
      <c r="A30"/>
      <c r="B30" s="159"/>
      <c r="E30" s="160"/>
    </row>
    <row r="31" spans="1:5" x14ac:dyDescent="0.2">
      <c r="A31"/>
      <c r="B31"/>
    </row>
    <row r="32" spans="1:5" x14ac:dyDescent="0.2">
      <c r="A32" s="161"/>
      <c r="B32" s="161"/>
      <c r="C32" s="162"/>
      <c r="D32" s="162"/>
    </row>
    <row r="33" spans="1:2" x14ac:dyDescent="0.2">
      <c r="A33"/>
      <c r="B33"/>
    </row>
    <row r="34" spans="1:2" x14ac:dyDescent="0.2">
      <c r="A34" s="163"/>
      <c r="B34" s="163"/>
    </row>
    <row r="35" spans="1:2" x14ac:dyDescent="0.2">
      <c r="A35" s="138"/>
    </row>
  </sheetData>
  <mergeCells count="2">
    <mergeCell ref="A4:C4"/>
    <mergeCell ref="A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46" workbookViewId="0">
      <selection activeCell="A58" sqref="A58"/>
    </sheetView>
  </sheetViews>
  <sheetFormatPr defaultRowHeight="12.75" x14ac:dyDescent="0.2"/>
  <cols>
    <col min="1" max="1" width="142.42578125" customWidth="1"/>
  </cols>
  <sheetData>
    <row r="1" spans="1:1" ht="15.75" x14ac:dyDescent="0.2">
      <c r="A1" s="174" t="s">
        <v>116</v>
      </c>
    </row>
    <row r="2" spans="1:1" ht="15.75" x14ac:dyDescent="0.2">
      <c r="A2" s="175"/>
    </row>
    <row r="3" spans="1:1" ht="15.75" x14ac:dyDescent="0.2">
      <c r="A3" s="176" t="s">
        <v>117</v>
      </c>
    </row>
    <row r="4" spans="1:1" ht="15.75" x14ac:dyDescent="0.2">
      <c r="A4" s="176" t="s">
        <v>118</v>
      </c>
    </row>
    <row r="5" spans="1:1" ht="15.75" x14ac:dyDescent="0.2">
      <c r="A5" s="176" t="s">
        <v>119</v>
      </c>
    </row>
    <row r="6" spans="1:1" ht="15.75" x14ac:dyDescent="0.2">
      <c r="A6" s="176" t="s">
        <v>120</v>
      </c>
    </row>
    <row r="7" spans="1:1" ht="15.75" x14ac:dyDescent="0.2">
      <c r="A7" s="177"/>
    </row>
    <row r="8" spans="1:1" ht="31.5" x14ac:dyDescent="0.2">
      <c r="A8" s="177" t="s">
        <v>121</v>
      </c>
    </row>
    <row r="9" spans="1:1" ht="15.75" x14ac:dyDescent="0.2">
      <c r="A9" s="177"/>
    </row>
    <row r="10" spans="1:1" ht="15.75" x14ac:dyDescent="0.2">
      <c r="A10" s="177" t="s">
        <v>122</v>
      </c>
    </row>
    <row r="11" spans="1:1" ht="31.5" x14ac:dyDescent="0.2">
      <c r="A11" s="177" t="s">
        <v>123</v>
      </c>
    </row>
    <row r="12" spans="1:1" ht="31.5" x14ac:dyDescent="0.2">
      <c r="A12" s="177" t="s">
        <v>124</v>
      </c>
    </row>
    <row r="13" spans="1:1" ht="47.25" x14ac:dyDescent="0.2">
      <c r="A13" s="177" t="s">
        <v>125</v>
      </c>
    </row>
    <row r="14" spans="1:1" ht="31.5" x14ac:dyDescent="0.2">
      <c r="A14" s="177" t="s">
        <v>126</v>
      </c>
    </row>
    <row r="15" spans="1:1" ht="15.75" x14ac:dyDescent="0.2">
      <c r="A15" s="177" t="s">
        <v>127</v>
      </c>
    </row>
    <row r="16" spans="1:1" ht="31.5" x14ac:dyDescent="0.2">
      <c r="A16" s="177" t="s">
        <v>128</v>
      </c>
    </row>
    <row r="17" spans="1:1" ht="47.25" x14ac:dyDescent="0.2">
      <c r="A17" s="177" t="s">
        <v>129</v>
      </c>
    </row>
    <row r="18" spans="1:1" ht="15.75" x14ac:dyDescent="0.2">
      <c r="A18" s="178" t="s">
        <v>130</v>
      </c>
    </row>
    <row r="19" spans="1:1" ht="15.75" x14ac:dyDescent="0.2">
      <c r="A19" s="178" t="s">
        <v>131</v>
      </c>
    </row>
    <row r="20" spans="1:1" ht="31.5" x14ac:dyDescent="0.2">
      <c r="A20" s="178" t="s">
        <v>132</v>
      </c>
    </row>
    <row r="21" spans="1:1" ht="31.5" x14ac:dyDescent="0.2">
      <c r="A21" s="178" t="s">
        <v>133</v>
      </c>
    </row>
    <row r="22" spans="1:1" ht="15.75" x14ac:dyDescent="0.2">
      <c r="A22" s="178" t="s">
        <v>134</v>
      </c>
    </row>
    <row r="23" spans="1:1" ht="47.25" x14ac:dyDescent="0.2">
      <c r="A23" s="178" t="s">
        <v>135</v>
      </c>
    </row>
    <row r="24" spans="1:1" ht="31.5" x14ac:dyDescent="0.2">
      <c r="A24" s="178" t="s">
        <v>136</v>
      </c>
    </row>
    <row r="25" spans="1:1" ht="31.5" x14ac:dyDescent="0.2">
      <c r="A25" s="178" t="s">
        <v>137</v>
      </c>
    </row>
    <row r="26" spans="1:1" ht="15.75" x14ac:dyDescent="0.2">
      <c r="A26" s="178" t="s">
        <v>138</v>
      </c>
    </row>
    <row r="27" spans="1:1" ht="31.5" x14ac:dyDescent="0.2">
      <c r="A27" s="178" t="s">
        <v>139</v>
      </c>
    </row>
    <row r="28" spans="1:1" ht="31.5" x14ac:dyDescent="0.2">
      <c r="A28" s="178" t="s">
        <v>140</v>
      </c>
    </row>
    <row r="29" spans="1:1" ht="31.5" x14ac:dyDescent="0.2">
      <c r="A29" s="177" t="s">
        <v>141</v>
      </c>
    </row>
    <row r="30" spans="1:1" ht="15.75" x14ac:dyDescent="0.2">
      <c r="A30" s="177" t="s">
        <v>142</v>
      </c>
    </row>
    <row r="31" spans="1:1" ht="31.5" x14ac:dyDescent="0.2">
      <c r="A31" s="177" t="s">
        <v>143</v>
      </c>
    </row>
    <row r="32" spans="1:1" ht="15.75" x14ac:dyDescent="0.2">
      <c r="A32" s="177" t="s">
        <v>144</v>
      </c>
    </row>
    <row r="33" spans="1:1" ht="31.5" x14ac:dyDescent="0.2">
      <c r="A33" s="177" t="s">
        <v>145</v>
      </c>
    </row>
    <row r="34" spans="1:1" ht="15.75" x14ac:dyDescent="0.2">
      <c r="A34" s="177" t="s">
        <v>146</v>
      </c>
    </row>
    <row r="35" spans="1:1" ht="15.75" x14ac:dyDescent="0.2">
      <c r="A35" s="177" t="s">
        <v>147</v>
      </c>
    </row>
    <row r="36" spans="1:1" ht="15.75" x14ac:dyDescent="0.2">
      <c r="A36" s="177" t="s">
        <v>148</v>
      </c>
    </row>
    <row r="37" spans="1:1" ht="15.75" x14ac:dyDescent="0.2">
      <c r="A37" s="177" t="s">
        <v>149</v>
      </c>
    </row>
    <row r="38" spans="1:1" ht="15.75" x14ac:dyDescent="0.2">
      <c r="A38" s="177" t="s">
        <v>150</v>
      </c>
    </row>
    <row r="39" spans="1:1" ht="15.75" x14ac:dyDescent="0.2">
      <c r="A39" s="177" t="s">
        <v>151</v>
      </c>
    </row>
    <row r="40" spans="1:1" ht="31.5" x14ac:dyDescent="0.2">
      <c r="A40" s="177" t="s">
        <v>152</v>
      </c>
    </row>
    <row r="41" spans="1:1" ht="31.5" x14ac:dyDescent="0.2">
      <c r="A41" s="177" t="s">
        <v>153</v>
      </c>
    </row>
    <row r="42" spans="1:1" ht="31.5" x14ac:dyDescent="0.2">
      <c r="A42" s="177" t="s">
        <v>154</v>
      </c>
    </row>
    <row r="43" spans="1:1" ht="31.5" x14ac:dyDescent="0.2">
      <c r="A43" s="177" t="s">
        <v>155</v>
      </c>
    </row>
    <row r="44" spans="1:1" ht="31.5" x14ac:dyDescent="0.2">
      <c r="A44" s="177" t="s">
        <v>156</v>
      </c>
    </row>
    <row r="45" spans="1:1" ht="15.75" x14ac:dyDescent="0.2">
      <c r="A45" s="177" t="s">
        <v>157</v>
      </c>
    </row>
    <row r="46" spans="1:1" ht="15.75" x14ac:dyDescent="0.2">
      <c r="A46" s="177"/>
    </row>
    <row r="47" spans="1:1" ht="15.75" x14ac:dyDescent="0.2">
      <c r="A47" s="177"/>
    </row>
    <row r="48" spans="1:1" ht="15.75" x14ac:dyDescent="0.2">
      <c r="A48" s="177"/>
    </row>
    <row r="49" spans="1:7" ht="15.75" x14ac:dyDescent="0.2">
      <c r="A49" s="177"/>
    </row>
    <row r="50" spans="1:7" ht="15.75" x14ac:dyDescent="0.2">
      <c r="A50" s="177"/>
    </row>
    <row r="51" spans="1:7" ht="15.75" x14ac:dyDescent="0.2">
      <c r="A51" s="177" t="s">
        <v>160</v>
      </c>
      <c r="G51" s="177" t="s">
        <v>159</v>
      </c>
    </row>
    <row r="52" spans="1:7" ht="15.75" x14ac:dyDescent="0.2">
      <c r="A52" s="177"/>
    </row>
    <row r="53" spans="1:7" ht="15.75" x14ac:dyDescent="0.2">
      <c r="A53" s="179"/>
    </row>
    <row r="54" spans="1:7" ht="15.75" x14ac:dyDescent="0.2">
      <c r="A54" s="180" t="s">
        <v>162</v>
      </c>
      <c r="F54" s="180" t="s">
        <v>158</v>
      </c>
      <c r="G54" s="180" t="s">
        <v>161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32" sqref="C32"/>
    </sheetView>
  </sheetViews>
  <sheetFormatPr defaultRowHeight="12.75" x14ac:dyDescent="0.2"/>
  <cols>
    <col min="1" max="1" width="25.5703125" customWidth="1"/>
    <col min="2" max="2" width="46.42578125" customWidth="1"/>
    <col min="3" max="3" width="31.42578125" customWidth="1"/>
    <col min="4" max="4" width="20.85546875" customWidth="1"/>
    <col min="5" max="5" width="24.28515625" customWidth="1"/>
  </cols>
  <sheetData>
    <row r="1" spans="1:3" ht="15" x14ac:dyDescent="0.25">
      <c r="C1" s="182" t="s">
        <v>163</v>
      </c>
    </row>
    <row r="2" spans="1:3" ht="15" x14ac:dyDescent="0.25">
      <c r="C2" s="182" t="s">
        <v>164</v>
      </c>
    </row>
    <row r="3" spans="1:3" ht="15" x14ac:dyDescent="0.25">
      <c r="C3" s="182" t="s">
        <v>165</v>
      </c>
    </row>
    <row r="4" spans="1:3" ht="15" x14ac:dyDescent="0.25">
      <c r="C4" s="182" t="s">
        <v>166</v>
      </c>
    </row>
    <row r="5" spans="1:3" ht="15" x14ac:dyDescent="0.25">
      <c r="C5" s="182" t="s">
        <v>167</v>
      </c>
    </row>
    <row r="7" spans="1:3" ht="15.75" x14ac:dyDescent="0.2">
      <c r="B7" s="175" t="s">
        <v>168</v>
      </c>
    </row>
    <row r="8" spans="1:3" ht="15" x14ac:dyDescent="0.25">
      <c r="B8" s="183" t="s">
        <v>169</v>
      </c>
    </row>
    <row r="9" spans="1:3" ht="15" x14ac:dyDescent="0.2">
      <c r="B9" s="181" t="s">
        <v>170</v>
      </c>
    </row>
    <row r="10" spans="1:3" ht="15" x14ac:dyDescent="0.2">
      <c r="B10" s="181" t="s">
        <v>171</v>
      </c>
    </row>
    <row r="12" spans="1:3" x14ac:dyDescent="0.2">
      <c r="A12" s="184" t="s">
        <v>172</v>
      </c>
      <c r="B12" s="185"/>
      <c r="C12" s="185"/>
    </row>
    <row r="13" spans="1:3" x14ac:dyDescent="0.2">
      <c r="A13" s="186" t="s">
        <v>118</v>
      </c>
      <c r="B13" s="185"/>
      <c r="C13" s="185"/>
    </row>
    <row r="14" spans="1:3" x14ac:dyDescent="0.2">
      <c r="A14" s="186" t="s">
        <v>173</v>
      </c>
      <c r="B14" s="185"/>
      <c r="C14" s="185"/>
    </row>
    <row r="15" spans="1:3" x14ac:dyDescent="0.2">
      <c r="A15" s="186" t="s">
        <v>174</v>
      </c>
      <c r="B15" s="185"/>
      <c r="C15" s="185"/>
    </row>
    <row r="18" spans="1:5" ht="33.75" customHeight="1" x14ac:dyDescent="0.2">
      <c r="A18" s="187" t="s">
        <v>175</v>
      </c>
      <c r="B18" s="187"/>
      <c r="C18" s="187"/>
      <c r="D18" s="187" t="s">
        <v>176</v>
      </c>
      <c r="E18" s="187" t="s">
        <v>177</v>
      </c>
    </row>
    <row r="19" spans="1:5" ht="30" x14ac:dyDescent="0.2">
      <c r="A19" s="188" t="s">
        <v>178</v>
      </c>
      <c r="B19" s="189" t="s">
        <v>179</v>
      </c>
      <c r="C19" s="189" t="s">
        <v>183</v>
      </c>
      <c r="D19" s="187"/>
      <c r="E19" s="187"/>
    </row>
    <row r="20" spans="1:5" ht="45" x14ac:dyDescent="0.2">
      <c r="A20" s="188"/>
      <c r="B20" s="189" t="s">
        <v>180</v>
      </c>
      <c r="C20" s="189" t="s">
        <v>184</v>
      </c>
      <c r="D20" s="187"/>
      <c r="E20" s="187"/>
    </row>
    <row r="21" spans="1:5" ht="15" x14ac:dyDescent="0.2">
      <c r="A21" s="188"/>
      <c r="B21" s="189" t="s">
        <v>181</v>
      </c>
      <c r="C21" s="190"/>
      <c r="D21" s="187"/>
      <c r="E21" s="187"/>
    </row>
    <row r="22" spans="1:5" ht="30" x14ac:dyDescent="0.2">
      <c r="A22" s="188"/>
      <c r="B22" s="189" t="s">
        <v>182</v>
      </c>
      <c r="C22" s="190"/>
      <c r="D22" s="187"/>
      <c r="E22" s="187"/>
    </row>
    <row r="23" spans="1:5" ht="15" x14ac:dyDescent="0.2">
      <c r="A23" s="189">
        <v>1</v>
      </c>
      <c r="B23" s="189">
        <v>2</v>
      </c>
      <c r="C23" s="189">
        <v>3</v>
      </c>
      <c r="D23" s="189">
        <v>4</v>
      </c>
      <c r="E23" s="189">
        <v>5</v>
      </c>
    </row>
    <row r="24" spans="1:5" ht="15" x14ac:dyDescent="0.2">
      <c r="A24" s="189" t="s">
        <v>185</v>
      </c>
      <c r="B24" s="189" t="s">
        <v>186</v>
      </c>
      <c r="C24" s="191">
        <v>0.97965599999999997</v>
      </c>
      <c r="D24" s="189" t="s">
        <v>187</v>
      </c>
      <c r="E24" s="189" t="s">
        <v>187</v>
      </c>
    </row>
    <row r="30" spans="1:5" x14ac:dyDescent="0.2">
      <c r="A30" s="192" t="s">
        <v>188</v>
      </c>
      <c r="B30" s="192" t="s">
        <v>189</v>
      </c>
    </row>
    <row r="33" spans="1:2" ht="15" x14ac:dyDescent="0.25">
      <c r="A33" s="182" t="s">
        <v>190</v>
      </c>
      <c r="B33" s="192" t="s">
        <v>191</v>
      </c>
    </row>
  </sheetData>
  <mergeCells count="8">
    <mergeCell ref="A12:C12"/>
    <mergeCell ref="A13:C13"/>
    <mergeCell ref="A14:C14"/>
    <mergeCell ref="A15:C15"/>
    <mergeCell ref="A18:C18"/>
    <mergeCell ref="D18:D22"/>
    <mergeCell ref="E18:E22"/>
    <mergeCell ref="A19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офп</vt:lpstr>
      <vt:lpstr>осп</vt:lpstr>
      <vt:lpstr>ОДДС</vt:lpstr>
      <vt:lpstr>капитал</vt:lpstr>
      <vt:lpstr>Примечание</vt:lpstr>
      <vt:lpstr>Приложение 2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Мукашова Айжамал Эсенкадыровна</cp:lastModifiedBy>
  <cp:lastPrinted>2017-10-05T11:54:14Z</cp:lastPrinted>
  <dcterms:created xsi:type="dcterms:W3CDTF">1996-10-08T23:32:33Z</dcterms:created>
  <dcterms:modified xsi:type="dcterms:W3CDTF">2018-04-11T02:47:33Z</dcterms:modified>
</cp:coreProperties>
</file>