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6 год\ФИН ОТЧЕТ-2016г\Фин. отчет - 2016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19" i="5" l="1"/>
  <c r="C16" i="3" l="1"/>
  <c r="C9" i="5" l="1"/>
  <c r="C11" i="5" s="1"/>
  <c r="B46" i="3"/>
  <c r="B17" i="5"/>
  <c r="C17" i="5"/>
  <c r="D16" i="3"/>
  <c r="D46" i="3"/>
  <c r="D38" i="3"/>
  <c r="D19" i="3"/>
  <c r="D11" i="3"/>
  <c r="D48" i="3"/>
  <c r="D20" i="3"/>
  <c r="D26" i="3"/>
  <c r="C19" i="3"/>
  <c r="B19" i="3"/>
  <c r="B16" i="3"/>
  <c r="C46" i="3"/>
  <c r="B9" i="5"/>
  <c r="B11" i="5" s="1"/>
  <c r="C38" i="3"/>
  <c r="B38" i="3"/>
  <c r="C11" i="3"/>
  <c r="B11" i="3"/>
  <c r="C48" i="3"/>
  <c r="B21" i="5" l="1"/>
  <c r="B25" i="5" s="1"/>
  <c r="B28" i="5" s="1"/>
  <c r="B30" i="5" s="1"/>
  <c r="B31" i="5" s="1"/>
  <c r="B48" i="3"/>
  <c r="B20" i="3"/>
  <c r="B26" i="3" s="1"/>
  <c r="C19" i="5"/>
  <c r="C21" i="5" s="1"/>
  <c r="C25" i="5" s="1"/>
  <c r="C28" i="5" s="1"/>
  <c r="C30" i="5" s="1"/>
  <c r="C31" i="5" s="1"/>
  <c r="C20" i="3"/>
  <c r="C26" i="3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<sst xmlns="http://schemas.openxmlformats.org/spreadsheetml/2006/main" count="82" uniqueCount="67">
  <si>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</si>
  <si>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</si>
  <si>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</si>
  <si>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</si>
  <si>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</si>
  <si>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</si>
  <si>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</si>
  <si>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</si>
  <si>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</si>
  <si>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</si>
  <si>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</si>
  <si>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</si>
  <si>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</si>
  <si>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</si>
  <si>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</si>
  <si>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</si>
  <si>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</si>
  <si>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</si>
  <si>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</si>
  <si>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</si>
  <si>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</si>
  <si>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</si>
  <si>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</si>
  <si>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</si>
  <si>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</si>
  <si>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</si>
  <si>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</si>
  <si>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</si>
  <si>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</si>
  <si>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</si>
  <si>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</si>
  <si>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</si>
  <si>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</si>
  <si>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</si>
  <si>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</si>
  <si>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</si>
  <si>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</si>
  <si>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</si>
  <si>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</si>
  <si>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</si>
  <si>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</si>
  <si>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</si>
  <si>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</si>
  <si>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</si>
  <si>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</si>
  <si>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</si>
  <si>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</si>
  <si>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</si>
  <si>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</si>
  <si>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</si>
  <si>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</si>
  <si>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</si>
  <si>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</si>
  <si>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</si>
  <si>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</si>
  <si>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</si>
  <si>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</si>
  <si>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</si>
  <si>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</si>
  <si>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</si>
  <si>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</si>
  <si>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</si>
  <si>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</si>
  <si>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 на  30 сентября 2016 года (включительно)</t>
  </si>
  <si>
    <t>сентября 2015 г.</t>
  </si>
  <si>
    <t>сентября 2016 г.</t>
  </si>
  <si>
    <t>Отчет о совокупном доходе на 30 сентября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</si>
</sst>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vertical="center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1" zoomScaleNormal="100" workbookViewId="0">
      <selection activeCell="B24" sqref="B24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4" t="s">
        <v>12</v>
      </c>
      <c r="B1" s="74"/>
      <c r="C1" s="74"/>
    </row>
    <row r="2" spans="1:4" ht="15" x14ac:dyDescent="0.25">
      <c r="A2" s="74" t="s">
        <v>63</v>
      </c>
      <c r="B2" s="74"/>
      <c r="C2" s="74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65</v>
      </c>
      <c r="C5" s="30" t="s">
        <v>64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1044797</v>
      </c>
      <c r="C8" s="17">
        <v>901867</v>
      </c>
      <c r="D8" s="17">
        <v>1268581</v>
      </c>
    </row>
    <row r="9" spans="1:4" x14ac:dyDescent="0.2">
      <c r="A9" s="2" t="s">
        <v>37</v>
      </c>
      <c r="B9" s="17">
        <v>1190693</v>
      </c>
      <c r="C9" s="17">
        <v>672040</v>
      </c>
      <c r="D9" s="17">
        <v>700390</v>
      </c>
    </row>
    <row r="10" spans="1:4" x14ac:dyDescent="0.2">
      <c r="A10" s="2" t="s">
        <v>38</v>
      </c>
      <c r="B10" s="17">
        <v>902669</v>
      </c>
      <c r="C10" s="17">
        <v>1446964</v>
      </c>
      <c r="D10" s="17">
        <v>2337287</v>
      </c>
    </row>
    <row r="11" spans="1:4" ht="15" x14ac:dyDescent="0.25">
      <c r="A11" s="5" t="s">
        <v>39</v>
      </c>
      <c r="B11" s="14">
        <f>B8+B9+B10</f>
        <v>3138159</v>
      </c>
      <c r="C11" s="14">
        <f>C8+C9+C10</f>
        <v>3020871</v>
      </c>
      <c r="D11" s="14">
        <f>D8+D9+D10</f>
        <v>4306258</v>
      </c>
    </row>
    <row r="12" spans="1:4" ht="15" x14ac:dyDescent="0.25">
      <c r="A12" s="2" t="s">
        <v>41</v>
      </c>
      <c r="B12" s="14">
        <v>646215</v>
      </c>
      <c r="C12" s="14">
        <v>307970</v>
      </c>
      <c r="D12" s="14">
        <v>312065</v>
      </c>
    </row>
    <row r="13" spans="1:4" ht="32.25" customHeight="1" x14ac:dyDescent="0.2">
      <c r="A13" s="2" t="s">
        <v>49</v>
      </c>
      <c r="B13" s="17">
        <v>509279</v>
      </c>
      <c r="C13" s="17">
        <v>550301</v>
      </c>
      <c r="D13" s="17">
        <v>446902</v>
      </c>
    </row>
    <row r="14" spans="1:4" ht="32.25" customHeight="1" x14ac:dyDescent="0.2">
      <c r="A14" s="2" t="s">
        <v>50</v>
      </c>
      <c r="B14" s="17">
        <v>205762</v>
      </c>
      <c r="C14" s="17">
        <v>446283</v>
      </c>
      <c r="D14" s="17">
        <v>467706</v>
      </c>
    </row>
    <row r="15" spans="1:4" ht="14.25" customHeight="1" x14ac:dyDescent="0.2">
      <c r="A15" s="8" t="s">
        <v>36</v>
      </c>
      <c r="B15" s="33">
        <v>-593</v>
      </c>
      <c r="C15" s="33">
        <v>-1152</v>
      </c>
      <c r="D15" s="33">
        <v>-855</v>
      </c>
    </row>
    <row r="16" spans="1:4" ht="15" customHeight="1" x14ac:dyDescent="0.25">
      <c r="A16" s="5" t="s">
        <v>62</v>
      </c>
      <c r="B16" s="14">
        <f>B14+B15</f>
        <v>205169</v>
      </c>
      <c r="C16" s="14">
        <f>C14+C15</f>
        <v>445131</v>
      </c>
      <c r="D16" s="14">
        <f>D14+D15</f>
        <v>466851</v>
      </c>
    </row>
    <row r="17" spans="1:8" x14ac:dyDescent="0.2">
      <c r="A17" s="8" t="s">
        <v>51</v>
      </c>
      <c r="B17" s="17">
        <v>6090955</v>
      </c>
      <c r="C17" s="17">
        <v>5492412</v>
      </c>
      <c r="D17" s="17">
        <v>5453371</v>
      </c>
    </row>
    <row r="18" spans="1:8" x14ac:dyDescent="0.2">
      <c r="A18" s="8" t="s">
        <v>36</v>
      </c>
      <c r="B18" s="33">
        <v>-389603</v>
      </c>
      <c r="C18" s="33">
        <v>-319944</v>
      </c>
      <c r="D18" s="33">
        <v>-361927</v>
      </c>
      <c r="E18" s="4"/>
    </row>
    <row r="19" spans="1:8" ht="15" x14ac:dyDescent="0.25">
      <c r="A19" s="9" t="s">
        <v>52</v>
      </c>
      <c r="B19" s="15">
        <f>B17+B18</f>
        <v>5701352</v>
      </c>
      <c r="C19" s="15">
        <f>C17+C18</f>
        <v>5172468</v>
      </c>
      <c r="D19" s="15">
        <f>D17+D18</f>
        <v>5091444</v>
      </c>
      <c r="E19" s="4"/>
    </row>
    <row r="20" spans="1:8" ht="15" x14ac:dyDescent="0.25">
      <c r="A20" s="9" t="s">
        <v>25</v>
      </c>
      <c r="B20" s="14">
        <f>B16+B19</f>
        <v>5906521</v>
      </c>
      <c r="C20" s="14">
        <f>C16+C19</f>
        <v>5617599</v>
      </c>
      <c r="D20" s="14">
        <f>D16+D19</f>
        <v>5558295</v>
      </c>
      <c r="E20" s="4"/>
    </row>
    <row r="21" spans="1:8" ht="42.75" x14ac:dyDescent="0.2">
      <c r="A21" s="2" t="s">
        <v>4</v>
      </c>
      <c r="B21" s="33">
        <v>-2129</v>
      </c>
      <c r="C21" s="17">
        <v>840</v>
      </c>
      <c r="D21" s="17"/>
      <c r="E21" s="4"/>
      <c r="H21" s="73"/>
    </row>
    <row r="22" spans="1:8" x14ac:dyDescent="0.2">
      <c r="A22" s="10" t="s">
        <v>48</v>
      </c>
      <c r="B22" s="17">
        <v>0</v>
      </c>
      <c r="C22" s="17">
        <v>0</v>
      </c>
      <c r="D22" s="17"/>
      <c r="E22" s="4"/>
      <c r="H22" s="73"/>
    </row>
    <row r="23" spans="1:8" x14ac:dyDescent="0.2">
      <c r="A23" s="2" t="s">
        <v>1</v>
      </c>
      <c r="B23" s="17">
        <v>480898</v>
      </c>
      <c r="C23" s="17">
        <v>494370</v>
      </c>
      <c r="D23" s="17">
        <v>495181</v>
      </c>
      <c r="H23" s="73"/>
    </row>
    <row r="24" spans="1:8" ht="13.5" customHeight="1" x14ac:dyDescent="0.2">
      <c r="A24" s="2" t="s">
        <v>2</v>
      </c>
      <c r="B24" s="17">
        <v>312702</v>
      </c>
      <c r="C24" s="17">
        <v>192008</v>
      </c>
      <c r="D24" s="17">
        <v>208195</v>
      </c>
      <c r="H24" s="73"/>
    </row>
    <row r="25" spans="1:8" ht="13.5" customHeight="1" x14ac:dyDescent="0.2">
      <c r="A25" s="2"/>
      <c r="B25" s="16"/>
      <c r="D25" s="26"/>
    </row>
    <row r="26" spans="1:8" ht="15.75" thickBot="1" x14ac:dyDescent="0.3">
      <c r="A26" s="5" t="s">
        <v>46</v>
      </c>
      <c r="B26" s="20">
        <f>B11+B12+B13+B20+B21+B22+B23+B24</f>
        <v>10991645</v>
      </c>
      <c r="C26" s="20">
        <f>C11+C12+C13+C20+C21+C22+C23+C24</f>
        <v>10183959</v>
      </c>
      <c r="D26" s="20">
        <f>D11+D12+D13+D20+D21+D22+D23+D24</f>
        <v>11326896</v>
      </c>
    </row>
    <row r="27" spans="1:8" ht="15.75" thickTop="1" x14ac:dyDescent="0.25">
      <c r="A27" s="5"/>
      <c r="B27" s="21"/>
      <c r="D27" s="26"/>
    </row>
    <row r="28" spans="1:8" ht="15" x14ac:dyDescent="0.25">
      <c r="A28" s="5" t="s">
        <v>47</v>
      </c>
      <c r="B28" s="22"/>
      <c r="D28" s="26"/>
    </row>
    <row r="29" spans="1:8" x14ac:dyDescent="0.2">
      <c r="A29" s="2" t="s">
        <v>3</v>
      </c>
      <c r="B29" s="70"/>
      <c r="C29" s="17"/>
      <c r="D29" s="17"/>
    </row>
    <row r="30" spans="1:8" ht="28.5" x14ac:dyDescent="0.2">
      <c r="A30" s="32" t="s">
        <v>58</v>
      </c>
      <c r="B30" s="70">
        <v>825900</v>
      </c>
      <c r="C30" s="17">
        <v>1546318</v>
      </c>
      <c r="D30" s="17">
        <v>1600927</v>
      </c>
    </row>
    <row r="31" spans="1:8" x14ac:dyDescent="0.2">
      <c r="A31" s="11" t="s">
        <v>57</v>
      </c>
      <c r="B31" s="70">
        <v>8132611</v>
      </c>
      <c r="C31" s="17">
        <v>7125238</v>
      </c>
      <c r="D31" s="17">
        <v>8152527</v>
      </c>
    </row>
    <row r="32" spans="1:8" x14ac:dyDescent="0.2">
      <c r="A32" s="6" t="s">
        <v>24</v>
      </c>
      <c r="B32" s="17">
        <v>723080</v>
      </c>
      <c r="C32" s="17">
        <v>335606</v>
      </c>
      <c r="D32" s="17">
        <v>358874</v>
      </c>
    </row>
    <row r="33" spans="1:4" x14ac:dyDescent="0.2">
      <c r="A33" s="6" t="s">
        <v>21</v>
      </c>
      <c r="B33" s="17">
        <v>250</v>
      </c>
      <c r="C33" s="17">
        <v>1445</v>
      </c>
      <c r="D33" s="17"/>
    </row>
    <row r="34" spans="1:4" x14ac:dyDescent="0.2">
      <c r="A34" s="6" t="s">
        <v>20</v>
      </c>
      <c r="B34" s="17">
        <v>5300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>
        <v>0</v>
      </c>
      <c r="C35" s="17">
        <v>6805</v>
      </c>
      <c r="D35" s="17">
        <v>6922</v>
      </c>
    </row>
    <row r="36" spans="1:4" x14ac:dyDescent="0.2">
      <c r="A36" s="6" t="s">
        <v>5</v>
      </c>
      <c r="B36" s="17">
        <v>205289</v>
      </c>
      <c r="C36" s="17">
        <v>159246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9892430</v>
      </c>
      <c r="C38" s="23">
        <f>SUM(C30:C36)</f>
        <v>9178678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921310</v>
      </c>
    </row>
    <row r="42" spans="1:4" x14ac:dyDescent="0.2">
      <c r="A42" s="2" t="s">
        <v>15</v>
      </c>
      <c r="B42" s="17"/>
      <c r="C42" s="17">
        <v>61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9">
        <v>18401</v>
      </c>
      <c r="C44" s="60">
        <v>83910</v>
      </c>
      <c r="D44" s="60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1099215</v>
      </c>
      <c r="C46" s="24">
        <f>SUM(C41:C44)</f>
        <v>1005281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10991645</v>
      </c>
      <c r="C48" s="25">
        <f>C38+C46</f>
        <v>10183959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5" t="s">
        <v>17</v>
      </c>
    </row>
    <row r="56" spans="1:4" x14ac:dyDescent="0.2">
      <c r="D56" s="65"/>
    </row>
    <row r="57" spans="1:4" x14ac:dyDescent="0.2">
      <c r="D57" s="65"/>
    </row>
    <row r="58" spans="1:4" x14ac:dyDescent="0.2">
      <c r="A58" s="3" t="s">
        <v>11</v>
      </c>
      <c r="D58" s="65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selection activeCell="B12" sqref="B12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74" t="s">
        <v>12</v>
      </c>
      <c r="B1" s="75"/>
      <c r="C1" s="75"/>
    </row>
    <row r="2" spans="1:3" x14ac:dyDescent="0.25">
      <c r="A2" s="76" t="s">
        <v>66</v>
      </c>
      <c r="B2" s="77"/>
      <c r="C2" s="77"/>
    </row>
    <row r="3" spans="1:3" x14ac:dyDescent="0.25">
      <c r="A3" s="71"/>
      <c r="B3" s="72"/>
      <c r="C3" s="72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65</v>
      </c>
      <c r="C5" s="30" t="s">
        <v>64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78">
        <v>879066</v>
      </c>
      <c r="C7" s="61">
        <v>861719</v>
      </c>
    </row>
    <row r="8" spans="1:3" x14ac:dyDescent="0.25">
      <c r="A8" s="34" t="s">
        <v>8</v>
      </c>
      <c r="B8" s="78">
        <v>-530735</v>
      </c>
      <c r="C8" s="49">
        <v>-411964</v>
      </c>
    </row>
    <row r="9" spans="1:3" ht="42.75" x14ac:dyDescent="0.25">
      <c r="A9" s="37" t="s">
        <v>32</v>
      </c>
      <c r="B9" s="38">
        <f>SUM(B7:B8)</f>
        <v>348331</v>
      </c>
      <c r="C9" s="38">
        <f>SUM(C7:C8)</f>
        <v>449755</v>
      </c>
    </row>
    <row r="10" spans="1:3" ht="28.5" x14ac:dyDescent="0.25">
      <c r="A10" s="37" t="s">
        <v>42</v>
      </c>
      <c r="B10" s="49">
        <v>-58470</v>
      </c>
      <c r="C10" s="47">
        <v>-67600</v>
      </c>
    </row>
    <row r="11" spans="1:3" x14ac:dyDescent="0.25">
      <c r="A11" s="39" t="s">
        <v>9</v>
      </c>
      <c r="B11" s="40">
        <f>B9+B10</f>
        <v>289861</v>
      </c>
      <c r="C11" s="40">
        <f>C9+C10</f>
        <v>382155</v>
      </c>
    </row>
    <row r="12" spans="1:3" x14ac:dyDescent="0.25">
      <c r="A12" s="41"/>
      <c r="C12" s="42"/>
    </row>
    <row r="13" spans="1:3" x14ac:dyDescent="0.25">
      <c r="A13" s="43" t="s">
        <v>26</v>
      </c>
      <c r="B13" s="79">
        <v>197585</v>
      </c>
      <c r="C13" s="47">
        <v>178948</v>
      </c>
    </row>
    <row r="14" spans="1:3" x14ac:dyDescent="0.25">
      <c r="A14" s="43" t="s">
        <v>27</v>
      </c>
      <c r="B14" s="78">
        <v>-20663</v>
      </c>
      <c r="C14" s="47">
        <v>-2470</v>
      </c>
    </row>
    <row r="15" spans="1:3" x14ac:dyDescent="0.25">
      <c r="A15" s="41" t="s">
        <v>53</v>
      </c>
      <c r="B15" s="80">
        <v>129770</v>
      </c>
      <c r="C15" s="47">
        <v>115939</v>
      </c>
    </row>
    <row r="16" spans="1:3" ht="18.75" customHeight="1" x14ac:dyDescent="0.25">
      <c r="A16" s="41" t="s">
        <v>29</v>
      </c>
      <c r="B16" s="80">
        <v>2306</v>
      </c>
      <c r="C16" s="47">
        <v>1830</v>
      </c>
    </row>
    <row r="17" spans="1:3" x14ac:dyDescent="0.25">
      <c r="A17" s="39" t="s">
        <v>30</v>
      </c>
      <c r="B17" s="45">
        <f>SUM(B13:B16)</f>
        <v>308998</v>
      </c>
      <c r="C17" s="45">
        <f>SUM(C13:C16)</f>
        <v>294247</v>
      </c>
    </row>
    <row r="18" spans="1:3" x14ac:dyDescent="0.25">
      <c r="A18" s="41"/>
      <c r="B18" s="46"/>
      <c r="C18" s="47"/>
    </row>
    <row r="19" spans="1:3" ht="17.25" customHeight="1" x14ac:dyDescent="0.25">
      <c r="A19" s="48" t="s">
        <v>10</v>
      </c>
      <c r="B19" s="49">
        <f>B11+B17</f>
        <v>598859</v>
      </c>
      <c r="C19" s="49">
        <f>C11+C17</f>
        <v>676402</v>
      </c>
    </row>
    <row r="20" spans="1:3" x14ac:dyDescent="0.25">
      <c r="A20" s="50" t="s">
        <v>31</v>
      </c>
      <c r="B20" s="49">
        <v>-587480</v>
      </c>
      <c r="C20" s="63">
        <v>-595016</v>
      </c>
    </row>
    <row r="21" spans="1:3" ht="18.75" thickBot="1" x14ac:dyDescent="0.3">
      <c r="A21" s="66" t="s">
        <v>60</v>
      </c>
      <c r="B21" s="68">
        <f>B19+B20</f>
        <v>11379</v>
      </c>
      <c r="C21" s="68">
        <f t="shared" ref="C21" si="0">C19+C20</f>
        <v>81386</v>
      </c>
    </row>
    <row r="22" spans="1:3" ht="18.75" thickTop="1" x14ac:dyDescent="0.25">
      <c r="A22" s="66"/>
      <c r="B22" s="67"/>
      <c r="C22" s="67"/>
    </row>
    <row r="23" spans="1:3" ht="28.5" x14ac:dyDescent="0.25">
      <c r="A23" s="44" t="s">
        <v>28</v>
      </c>
      <c r="B23" s="49">
        <v>-2558</v>
      </c>
      <c r="C23" s="62">
        <v>-1386</v>
      </c>
    </row>
    <row r="24" spans="1:3" x14ac:dyDescent="0.25">
      <c r="A24" s="50"/>
      <c r="B24" s="49"/>
      <c r="C24" s="63"/>
    </row>
    <row r="25" spans="1:3" ht="18.75" thickBot="1" x14ac:dyDescent="0.3">
      <c r="A25" s="51" t="s">
        <v>13</v>
      </c>
      <c r="B25" s="52">
        <f>B21+B23</f>
        <v>8821</v>
      </c>
      <c r="C25" s="52">
        <f t="shared" ref="C25" si="1">C21+C23</f>
        <v>80000</v>
      </c>
    </row>
    <row r="26" spans="1:3" ht="18.75" thickTop="1" x14ac:dyDescent="0.25">
      <c r="A26" s="51"/>
      <c r="B26" s="53"/>
      <c r="C26" s="47"/>
    </row>
    <row r="27" spans="1:3" x14ac:dyDescent="0.25">
      <c r="A27" s="54" t="s">
        <v>33</v>
      </c>
      <c r="B27" s="64">
        <v>-1530</v>
      </c>
      <c r="C27" s="64">
        <v>-7200</v>
      </c>
    </row>
    <row r="28" spans="1:3" ht="18.75" thickBot="1" x14ac:dyDescent="0.3">
      <c r="A28" s="55" t="s">
        <v>34</v>
      </c>
      <c r="B28" s="56">
        <f>B27+B25</f>
        <v>7291</v>
      </c>
      <c r="C28" s="56">
        <f t="shared" ref="C28" si="2">C27+C25</f>
        <v>72800</v>
      </c>
    </row>
    <row r="29" spans="1:3" ht="18.75" thickTop="1" x14ac:dyDescent="0.25">
      <c r="A29" s="55"/>
      <c r="B29" s="57"/>
      <c r="C29" s="53"/>
    </row>
    <row r="30" spans="1:3" ht="18.75" thickBot="1" x14ac:dyDescent="0.3">
      <c r="A30" s="55" t="s">
        <v>35</v>
      </c>
      <c r="B30" s="56">
        <f>B28</f>
        <v>7291</v>
      </c>
      <c r="C30" s="56">
        <f>C28</f>
        <v>72800</v>
      </c>
    </row>
    <row r="31" spans="1:3" ht="18.75" thickTop="1" x14ac:dyDescent="0.25">
      <c r="A31" s="55" t="s">
        <v>59</v>
      </c>
      <c r="B31" s="58">
        <f>B30/216162885*1000</f>
        <v>3.3729194537720941E-2</v>
      </c>
      <c r="C31" s="58">
        <f>C30/184262051*1000</f>
        <v>0.39508949132450499</v>
      </c>
    </row>
    <row r="32" spans="1:3" x14ac:dyDescent="0.25">
      <c r="A32" s="55"/>
      <c r="B32" s="59"/>
      <c r="C32" s="35"/>
    </row>
    <row r="33" spans="1:3" x14ac:dyDescent="0.25">
      <c r="A33" s="55"/>
      <c r="B33" s="59"/>
      <c r="C33" s="35"/>
    </row>
    <row r="34" spans="1:3" x14ac:dyDescent="0.25">
      <c r="A34" s="55"/>
      <c r="B34" s="59"/>
      <c r="C34" s="35"/>
    </row>
    <row r="35" spans="1:3" x14ac:dyDescent="0.25">
      <c r="B35" s="4"/>
      <c r="C35" s="34"/>
    </row>
    <row r="36" spans="1:3" x14ac:dyDescent="0.25">
      <c r="A36" s="3" t="s">
        <v>16</v>
      </c>
      <c r="C36" s="65" t="s">
        <v>17</v>
      </c>
    </row>
    <row r="37" spans="1:3" x14ac:dyDescent="0.25">
      <c r="C37" s="65"/>
    </row>
    <row r="38" spans="1:3" x14ac:dyDescent="0.25">
      <c r="C38" s="65"/>
    </row>
    <row r="39" spans="1:3" x14ac:dyDescent="0.25">
      <c r="A39" s="3" t="s">
        <v>14</v>
      </c>
      <c r="C39" s="65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2016-09-02T05:26:40Z</cp:lastPrinted>
  <dcterms:created xsi:type="dcterms:W3CDTF">1996-10-08T23:32:33Z</dcterms:created>
  <dcterms:modified xsi:type="dcterms:W3CDTF">2016-10-03T05:01:52Z</dcterms:modified>
</cp:coreProperties>
</file>