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АННЫЕ!!!\РАБОЧИЙ СТОЛ ДО ЧП\Финансовая отчетность 2018 год\Прошлые года\ФИН ОТЧЕТ-2019г\Фин. отчет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осп!$A$1:$C$40</definedName>
  </definedNames>
  <calcPr calcId="152511" concurrentCalc="0"/>
</workbook>
</file>

<file path=xl/calcChain.xml><?xml version="1.0" encoding="utf-8"?>
<calcChain xmlns="http://schemas.openxmlformats.org/spreadsheetml/2006/main">
  <c r="B28" i="3" l="1"/>
  <c r="B20" i="5"/>
  <c r="B9" i="5"/>
  <c r="B11" i="5"/>
  <c r="B22" i="3"/>
  <c r="B21" i="3"/>
  <c r="B18" i="3"/>
  <c r="B13" i="3"/>
  <c r="B12" i="3"/>
  <c r="D48" i="3"/>
  <c r="D41" i="3"/>
  <c r="D50" i="3"/>
  <c r="D21" i="3"/>
  <c r="D18" i="3"/>
  <c r="D22" i="3"/>
  <c r="D13" i="3"/>
  <c r="D12" i="3"/>
  <c r="D28" i="3"/>
  <c r="C13" i="3"/>
  <c r="C12" i="3"/>
  <c r="B18" i="5"/>
  <c r="B22" i="5"/>
  <c r="B26" i="5"/>
  <c r="B29" i="5"/>
  <c r="B31" i="5"/>
  <c r="B32" i="5"/>
  <c r="B41" i="3"/>
  <c r="B48" i="3"/>
  <c r="C48" i="3"/>
  <c r="C41" i="3"/>
  <c r="C21" i="3"/>
  <c r="C18" i="3"/>
  <c r="C18" i="5"/>
  <c r="C9" i="5"/>
  <c r="C11" i="5"/>
  <c r="C50" i="3"/>
  <c r="C22" i="3"/>
  <c r="C28" i="3"/>
  <c r="C20" i="5"/>
  <c r="C22" i="5"/>
  <c r="C26" i="5"/>
  <c r="C29" i="5"/>
  <c r="C31" i="5"/>
  <c r="C32" i="5"/>
  <c r="B50" i="3"/>
</calcChain>
</file>

<file path=xl/sharedStrings.xml><?xml version="1.0" encoding="utf-8"?>
<sst xmlns="http://schemas.openxmlformats.org/spreadsheetml/2006/main" count="87" uniqueCount="70">
  <si>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</si>
  <si>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</si>
  <si>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</si>
  <si>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</si>
  <si>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</si>
  <si>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</si>
  <si>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</si>
  <si>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</si>
  <si>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</si>
  <si>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</si>
  <si>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</si>
  <si>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</si>
  <si>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</si>
  <si>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</si>
  <si>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</si>
  <si>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</si>
  <si>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</si>
  <si>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</si>
  <si>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</si>
  <si>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</si>
  <si>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</si>
  <si>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</si>
  <si>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</si>
  <si>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</si>
  <si>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</si>
  <si>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</si>
  <si>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</si>
  <si>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</si>
  <si>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</si>
  <si>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</si>
  <si>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</si>
  <si>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</si>
  <si>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</si>
  <si>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</si>
  <si>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</si>
  <si>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</si>
  <si>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</si>
  <si>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</si>
  <si>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</si>
  <si>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</si>
  <si>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</si>
  <si>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</si>
  <si>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</si>
  <si>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</si>
  <si>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</si>
  <si>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</si>
  <si>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</si>
  <si>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</si>
  <si>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</si>
  <si>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</si>
  <si>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</si>
  <si>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Главный бухгалтер</t>
  </si>
  <si>
    <t>Дженбаева Э.Т.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</si>
  <si>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</si>
  <si>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</si>
  <si>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</si>
  <si>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</si>
  <si>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</si>
  <si>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</si>
  <si>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</si>
  <si>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Декабрь 2018 г.</t>
  </si>
  <si>
    <t>Операции по обратному РЕПО-соглашению</t>
  </si>
  <si>
    <t>-</t>
  </si>
  <si>
    <t>Операции по РЕПО-соглашению</t>
  </si>
  <si>
    <t>Итого счета "ностро" в коммерческих банках</t>
  </si>
  <si>
    <t xml:space="preserve">Дивиденды от вложений в акции                                                                                                     </t>
  </si>
  <si>
    <t>Январь 2018 г.</t>
  </si>
  <si>
    <t>Отчет о финансовом положении на 31 января 2019 года (включительно)</t>
  </si>
  <si>
    <t>Январь 2019 г.</t>
  </si>
  <si>
    <t>Отчет о прибылях и убытках и прочем совокупном доходе на 31 января 2019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</si>
</sst>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165" fontId="14" fillId="0" borderId="0" xfId="0" applyNumberFormat="1" applyFont="1" applyFill="1"/>
    <xf numFmtId="0" fontId="10" fillId="0" borderId="0" xfId="0" applyFo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8" applyNumberFormat="1" applyFont="1" applyFill="1" applyAlignment="1">
      <alignment vertical="center"/>
    </xf>
    <xf numFmtId="165" fontId="10" fillId="2" borderId="0" xfId="10" applyNumberFormat="1" applyFont="1" applyFill="1" applyBorder="1" applyAlignment="1"/>
    <xf numFmtId="165" fontId="10" fillId="2" borderId="0" xfId="8" applyNumberFormat="1" applyFont="1" applyFill="1" applyAlignment="1">
      <alignment horizontal="right" vertical="center"/>
    </xf>
    <xf numFmtId="165" fontId="13" fillId="2" borderId="0" xfId="8" applyNumberFormat="1" applyFont="1" applyFill="1" applyAlignment="1">
      <alignment horizontal="right"/>
    </xf>
    <xf numFmtId="0" fontId="16" fillId="0" borderId="0" xfId="7" applyFont="1" applyFill="1" applyBorder="1" applyAlignment="1">
      <alignment horizontal="left" vertical="center" wrapText="1"/>
    </xf>
    <xf numFmtId="49" fontId="10" fillId="2" borderId="0" xfId="7" applyNumberFormat="1" applyFont="1" applyFill="1" applyBorder="1" applyAlignment="1">
      <alignment horizontal="left" wrapText="1"/>
    </xf>
    <xf numFmtId="0" fontId="10" fillId="2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B39" sqref="B39"/>
    </sheetView>
  </sheetViews>
  <sheetFormatPr defaultRowHeight="14.25" x14ac:dyDescent="0.2"/>
  <cols>
    <col min="1" max="1" width="53.140625" style="3" customWidth="1"/>
    <col min="2" max="2" width="21.140625" style="22" customWidth="1"/>
    <col min="3" max="3" width="24" style="22" bestFit="1" customWidth="1"/>
    <col min="4" max="4" width="24" style="3" bestFit="1" customWidth="1"/>
    <col min="5" max="5" width="11.5703125" style="3" bestFit="1" customWidth="1"/>
    <col min="6" max="6" width="13.7109375" style="3" bestFit="1" customWidth="1"/>
    <col min="7" max="16384" width="9.140625" style="3"/>
  </cols>
  <sheetData>
    <row r="1" spans="1:4" ht="15" x14ac:dyDescent="0.25">
      <c r="A1" s="99" t="s">
        <v>8</v>
      </c>
      <c r="B1" s="99"/>
      <c r="C1" s="99"/>
    </row>
    <row r="2" spans="1:4" ht="15" x14ac:dyDescent="0.25">
      <c r="A2" s="99" t="s">
        <v>67</v>
      </c>
      <c r="B2" s="99"/>
      <c r="C2" s="99"/>
    </row>
    <row r="3" spans="1:4" ht="12.75" customHeight="1" x14ac:dyDescent="0.2">
      <c r="A3" s="23"/>
    </row>
    <row r="4" spans="1:4" ht="12.75" customHeight="1" x14ac:dyDescent="0.2">
      <c r="A4" s="23"/>
      <c r="B4" s="71" t="s">
        <v>33</v>
      </c>
      <c r="C4" s="27" t="s">
        <v>35</v>
      </c>
      <c r="D4" s="27" t="s">
        <v>35</v>
      </c>
    </row>
    <row r="5" spans="1:4" ht="15" x14ac:dyDescent="0.25">
      <c r="A5" s="23"/>
      <c r="B5" s="26" t="s">
        <v>68</v>
      </c>
      <c r="C5" s="26" t="s">
        <v>66</v>
      </c>
      <c r="D5" s="72" t="s">
        <v>60</v>
      </c>
    </row>
    <row r="6" spans="1:4" ht="15.75" thickBot="1" x14ac:dyDescent="0.3">
      <c r="A6" s="1"/>
      <c r="B6" s="73" t="s">
        <v>34</v>
      </c>
      <c r="C6" s="25" t="s">
        <v>34</v>
      </c>
      <c r="D6" s="73" t="s">
        <v>34</v>
      </c>
    </row>
    <row r="7" spans="1:4" ht="15" x14ac:dyDescent="0.25">
      <c r="A7" s="5" t="s">
        <v>0</v>
      </c>
      <c r="B7" s="70"/>
      <c r="C7" s="15"/>
      <c r="D7" s="70"/>
    </row>
    <row r="8" spans="1:4" x14ac:dyDescent="0.2">
      <c r="A8" s="2" t="s">
        <v>25</v>
      </c>
      <c r="B8" s="66">
        <v>1727960</v>
      </c>
      <c r="C8" s="70">
        <v>1601713</v>
      </c>
      <c r="D8" s="66">
        <v>2080444</v>
      </c>
    </row>
    <row r="9" spans="1:4" x14ac:dyDescent="0.2">
      <c r="A9" s="2" t="s">
        <v>53</v>
      </c>
      <c r="B9" s="66">
        <v>776884</v>
      </c>
      <c r="C9" s="70">
        <v>853253</v>
      </c>
      <c r="D9" s="66">
        <v>593164</v>
      </c>
    </row>
    <row r="10" spans="1:4" x14ac:dyDescent="0.2">
      <c r="A10" s="2" t="s">
        <v>24</v>
      </c>
      <c r="B10" s="66">
        <v>399963</v>
      </c>
      <c r="C10" s="70">
        <v>434501</v>
      </c>
      <c r="D10" s="66">
        <v>398097</v>
      </c>
    </row>
    <row r="11" spans="1:4" x14ac:dyDescent="0.2">
      <c r="A11" s="96" t="s">
        <v>23</v>
      </c>
      <c r="B11" s="86">
        <v>-4752</v>
      </c>
      <c r="C11" s="68">
        <v>0</v>
      </c>
      <c r="D11" s="86">
        <v>-4624</v>
      </c>
    </row>
    <row r="12" spans="1:4" ht="15" x14ac:dyDescent="0.25">
      <c r="A12" s="9" t="s">
        <v>64</v>
      </c>
      <c r="B12" s="95">
        <f>SUM(B10:B11)</f>
        <v>395211</v>
      </c>
      <c r="C12" s="95">
        <f>C10-C11</f>
        <v>434501</v>
      </c>
      <c r="D12" s="95">
        <f>SUM(D10:D11)</f>
        <v>393473</v>
      </c>
    </row>
    <row r="13" spans="1:4" ht="15" x14ac:dyDescent="0.25">
      <c r="A13" s="5" t="s">
        <v>46</v>
      </c>
      <c r="B13" s="13">
        <f>B8+B9+B12</f>
        <v>2900055</v>
      </c>
      <c r="C13" s="13">
        <f>C8+C9+C10</f>
        <v>2889467</v>
      </c>
      <c r="D13" s="13">
        <f>D8+D9+D12</f>
        <v>3067081</v>
      </c>
    </row>
    <row r="14" spans="1:4" x14ac:dyDescent="0.2">
      <c r="A14" s="2" t="s">
        <v>26</v>
      </c>
      <c r="B14" s="90">
        <v>1622609</v>
      </c>
      <c r="C14" s="69">
        <v>1176147</v>
      </c>
      <c r="D14" s="90">
        <v>2012812</v>
      </c>
    </row>
    <row r="15" spans="1:4" ht="32.25" customHeight="1" x14ac:dyDescent="0.2">
      <c r="A15" s="2" t="s">
        <v>54</v>
      </c>
      <c r="B15" s="66">
        <v>26933</v>
      </c>
      <c r="C15" s="70">
        <v>12133</v>
      </c>
      <c r="D15" s="66">
        <v>23077</v>
      </c>
    </row>
    <row r="16" spans="1:4" ht="32.25" customHeight="1" x14ac:dyDescent="0.2">
      <c r="A16" s="2" t="s">
        <v>55</v>
      </c>
      <c r="B16" s="66">
        <v>242657</v>
      </c>
      <c r="C16" s="70">
        <v>271062</v>
      </c>
      <c r="D16" s="66">
        <v>247963</v>
      </c>
    </row>
    <row r="17" spans="1:7" ht="14.25" customHeight="1" x14ac:dyDescent="0.2">
      <c r="A17" s="96" t="s">
        <v>23</v>
      </c>
      <c r="B17" s="68">
        <v>0</v>
      </c>
      <c r="C17" s="68">
        <v>-1643</v>
      </c>
      <c r="D17" s="68">
        <v>0</v>
      </c>
    </row>
    <row r="18" spans="1:7" ht="15" customHeight="1" x14ac:dyDescent="0.25">
      <c r="A18" s="5" t="s">
        <v>56</v>
      </c>
      <c r="B18" s="13">
        <f>B16+B17</f>
        <v>242657</v>
      </c>
      <c r="C18" s="13">
        <f>C16+C17</f>
        <v>269419</v>
      </c>
      <c r="D18" s="13">
        <f>D16+D17</f>
        <v>247963</v>
      </c>
    </row>
    <row r="19" spans="1:7" x14ac:dyDescent="0.2">
      <c r="A19" s="8" t="s">
        <v>31</v>
      </c>
      <c r="B19" s="66">
        <v>6479396</v>
      </c>
      <c r="C19" s="70">
        <v>6332550</v>
      </c>
      <c r="D19" s="66">
        <v>6606775</v>
      </c>
    </row>
    <row r="20" spans="1:7" x14ac:dyDescent="0.2">
      <c r="A20" s="96" t="s">
        <v>23</v>
      </c>
      <c r="B20" s="86">
        <v>-410249</v>
      </c>
      <c r="C20" s="68">
        <v>-516910</v>
      </c>
      <c r="D20" s="86">
        <v>-410392</v>
      </c>
    </row>
    <row r="21" spans="1:7" ht="15" x14ac:dyDescent="0.25">
      <c r="A21" s="9" t="s">
        <v>47</v>
      </c>
      <c r="B21" s="14">
        <f>B19+B20</f>
        <v>6069147</v>
      </c>
      <c r="C21" s="14">
        <f>C19+C20</f>
        <v>5815640</v>
      </c>
      <c r="D21" s="14">
        <f>D19+D20</f>
        <v>6196383</v>
      </c>
    </row>
    <row r="22" spans="1:7" ht="15" x14ac:dyDescent="0.25">
      <c r="A22" s="9" t="s">
        <v>15</v>
      </c>
      <c r="B22" s="13">
        <f>B18+B21</f>
        <v>6311804</v>
      </c>
      <c r="C22" s="13">
        <f>C18+C21</f>
        <v>6085059</v>
      </c>
      <c r="D22" s="13">
        <f>D18+D21</f>
        <v>6444346</v>
      </c>
      <c r="E22" s="4"/>
    </row>
    <row r="23" spans="1:7" ht="42.75" x14ac:dyDescent="0.2">
      <c r="A23" s="2" t="s">
        <v>42</v>
      </c>
      <c r="B23" s="86">
        <v>2950</v>
      </c>
      <c r="C23" s="68">
        <v>0</v>
      </c>
      <c r="D23" s="86">
        <v>454</v>
      </c>
    </row>
    <row r="24" spans="1:7" x14ac:dyDescent="0.2">
      <c r="A24" s="97" t="s">
        <v>63</v>
      </c>
      <c r="B24" s="68">
        <v>0</v>
      </c>
      <c r="C24" s="68">
        <v>0</v>
      </c>
      <c r="D24" s="68">
        <v>0</v>
      </c>
    </row>
    <row r="25" spans="1:7" x14ac:dyDescent="0.2">
      <c r="A25" s="2" t="s">
        <v>1</v>
      </c>
      <c r="B25" s="66">
        <v>556857</v>
      </c>
      <c r="C25" s="70">
        <v>556668</v>
      </c>
      <c r="D25" s="66">
        <v>560853</v>
      </c>
    </row>
    <row r="26" spans="1:7" ht="14.25" customHeight="1" x14ac:dyDescent="0.2">
      <c r="A26" s="2" t="s">
        <v>2</v>
      </c>
      <c r="B26" s="66">
        <v>300617</v>
      </c>
      <c r="C26" s="70">
        <v>337952</v>
      </c>
      <c r="D26" s="66">
        <v>614794</v>
      </c>
    </row>
    <row r="27" spans="1:7" ht="13.5" customHeight="1" x14ac:dyDescent="0.2">
      <c r="A27" s="2"/>
      <c r="B27" s="69"/>
      <c r="D27" s="69"/>
    </row>
    <row r="28" spans="1:7" ht="15.75" thickBot="1" x14ac:dyDescent="0.3">
      <c r="A28" s="5" t="s">
        <v>29</v>
      </c>
      <c r="B28" s="18">
        <f>B13+B14+B15+B22+B23+B24+B25+B26</f>
        <v>11721825</v>
      </c>
      <c r="C28" s="18">
        <f>C13+C14+C15+C22+C23+C24+C25+C26</f>
        <v>11057426</v>
      </c>
      <c r="D28" s="18">
        <f>D13+D14+D15+D22+D23+D24+D25+D26</f>
        <v>12723417</v>
      </c>
      <c r="G28" s="81"/>
    </row>
    <row r="29" spans="1:7" ht="15.75" thickTop="1" x14ac:dyDescent="0.25">
      <c r="A29" s="5"/>
      <c r="B29" s="74"/>
      <c r="D29" s="74"/>
    </row>
    <row r="30" spans="1:7" ht="15" x14ac:dyDescent="0.25">
      <c r="A30" s="5" t="s">
        <v>30</v>
      </c>
      <c r="B30" s="75"/>
      <c r="D30" s="75"/>
    </row>
    <row r="31" spans="1:7" ht="15" x14ac:dyDescent="0.25">
      <c r="A31" s="2" t="s">
        <v>3</v>
      </c>
      <c r="B31" s="82"/>
      <c r="C31" s="70"/>
      <c r="D31" s="82"/>
    </row>
    <row r="32" spans="1:7" ht="28.5" x14ac:dyDescent="0.2">
      <c r="A32" s="83" t="s">
        <v>57</v>
      </c>
      <c r="B32" s="66">
        <v>722786</v>
      </c>
      <c r="C32" s="55">
        <v>752476</v>
      </c>
      <c r="D32" s="66">
        <v>995081</v>
      </c>
      <c r="F32" s="81"/>
    </row>
    <row r="33" spans="1:7" x14ac:dyDescent="0.2">
      <c r="A33" s="10" t="s">
        <v>39</v>
      </c>
      <c r="B33" s="89">
        <v>7732540</v>
      </c>
      <c r="C33" s="70">
        <v>7485582</v>
      </c>
      <c r="D33" s="89">
        <v>8243323</v>
      </c>
      <c r="F33" s="81"/>
    </row>
    <row r="34" spans="1:7" x14ac:dyDescent="0.2">
      <c r="A34" s="6" t="s">
        <v>14</v>
      </c>
      <c r="B34" s="66">
        <v>1436600</v>
      </c>
      <c r="C34" s="70">
        <v>1193778</v>
      </c>
      <c r="D34" s="66">
        <v>1455395</v>
      </c>
    </row>
    <row r="35" spans="1:7" x14ac:dyDescent="0.2">
      <c r="A35" s="6" t="s">
        <v>41</v>
      </c>
      <c r="B35" s="66">
        <v>1901</v>
      </c>
      <c r="C35" s="87">
        <v>550</v>
      </c>
      <c r="D35" s="66">
        <v>1350</v>
      </c>
    </row>
    <row r="36" spans="1:7" x14ac:dyDescent="0.2">
      <c r="A36" s="6" t="s">
        <v>11</v>
      </c>
      <c r="B36" s="66">
        <v>15555</v>
      </c>
      <c r="C36" s="70">
        <v>12416</v>
      </c>
      <c r="D36" s="66">
        <v>15555</v>
      </c>
    </row>
    <row r="37" spans="1:7" ht="42.75" x14ac:dyDescent="0.2">
      <c r="A37" s="2" t="s">
        <v>40</v>
      </c>
      <c r="B37" s="87">
        <v>0</v>
      </c>
      <c r="C37" s="87">
        <v>574</v>
      </c>
      <c r="D37" s="87">
        <v>0</v>
      </c>
    </row>
    <row r="38" spans="1:7" x14ac:dyDescent="0.2">
      <c r="A38" s="85" t="s">
        <v>61</v>
      </c>
      <c r="B38" s="87">
        <v>0</v>
      </c>
      <c r="C38" s="87">
        <v>0</v>
      </c>
      <c r="D38" s="66">
        <v>110217</v>
      </c>
    </row>
    <row r="39" spans="1:7" x14ac:dyDescent="0.2">
      <c r="A39" s="6" t="s">
        <v>4</v>
      </c>
      <c r="B39" s="66">
        <v>292234</v>
      </c>
      <c r="C39" s="66">
        <v>292957</v>
      </c>
      <c r="D39" s="66">
        <v>387907.09961028001</v>
      </c>
    </row>
    <row r="40" spans="1:7" x14ac:dyDescent="0.2">
      <c r="A40" s="6"/>
      <c r="B40" s="69"/>
      <c r="D40" s="69"/>
    </row>
    <row r="41" spans="1:7" ht="15" x14ac:dyDescent="0.25">
      <c r="A41" s="5" t="s">
        <v>28</v>
      </c>
      <c r="B41" s="19">
        <f>SUM(B32:B39)</f>
        <v>10201616</v>
      </c>
      <c r="C41" s="19">
        <f>SUM(C32:C39)</f>
        <v>9738333</v>
      </c>
      <c r="D41" s="19">
        <f>SUM(D32:D39)</f>
        <v>11208828.09961028</v>
      </c>
      <c r="G41" s="81"/>
    </row>
    <row r="42" spans="1:7" x14ac:dyDescent="0.2">
      <c r="A42" s="2"/>
      <c r="B42" s="75"/>
      <c r="D42" s="75"/>
    </row>
    <row r="43" spans="1:7" ht="12.75" customHeight="1" x14ac:dyDescent="0.25">
      <c r="A43" s="2" t="s">
        <v>12</v>
      </c>
      <c r="B43" s="76"/>
      <c r="C43" s="70"/>
      <c r="D43" s="76"/>
    </row>
    <row r="44" spans="1:7" x14ac:dyDescent="0.2">
      <c r="A44" s="2" t="s">
        <v>13</v>
      </c>
      <c r="B44" s="66">
        <v>1301658</v>
      </c>
      <c r="C44" s="70">
        <v>1126356</v>
      </c>
      <c r="D44" s="66">
        <v>1301658</v>
      </c>
    </row>
    <row r="45" spans="1:7" x14ac:dyDescent="0.2">
      <c r="A45" s="2" t="s">
        <v>48</v>
      </c>
      <c r="B45" s="70"/>
      <c r="C45" s="70"/>
      <c r="D45" s="70"/>
    </row>
    <row r="46" spans="1:7" x14ac:dyDescent="0.2">
      <c r="A46" s="2" t="s">
        <v>10</v>
      </c>
      <c r="B46" s="88">
        <v>218551</v>
      </c>
      <c r="C46" s="56">
        <v>192737</v>
      </c>
      <c r="D46" s="88">
        <v>212931</v>
      </c>
    </row>
    <row r="47" spans="1:7" x14ac:dyDescent="0.2">
      <c r="A47" s="2"/>
      <c r="B47" s="16"/>
      <c r="D47" s="16"/>
    </row>
    <row r="48" spans="1:7" ht="15" x14ac:dyDescent="0.25">
      <c r="A48" s="7" t="s">
        <v>27</v>
      </c>
      <c r="B48" s="20">
        <f>SUM(B44:B46)</f>
        <v>1520209</v>
      </c>
      <c r="C48" s="20">
        <f>SUM(C44:C46)</f>
        <v>1319093</v>
      </c>
      <c r="D48" s="20">
        <f>SUM(D44:D46)</f>
        <v>1514589</v>
      </c>
    </row>
    <row r="49" spans="1:4" ht="15" x14ac:dyDescent="0.25">
      <c r="A49" s="7"/>
      <c r="B49" s="20"/>
      <c r="D49" s="20"/>
    </row>
    <row r="50" spans="1:4" ht="15.75" thickBot="1" x14ac:dyDescent="0.3">
      <c r="A50" s="11" t="s">
        <v>43</v>
      </c>
      <c r="B50" s="21">
        <f>B41+B48</f>
        <v>11721825</v>
      </c>
      <c r="C50" s="21">
        <f>C41+C48</f>
        <v>11057426</v>
      </c>
      <c r="D50" s="21">
        <f>D41+D48</f>
        <v>12723417.09961028</v>
      </c>
    </row>
    <row r="51" spans="1:4" ht="15.75" thickTop="1" x14ac:dyDescent="0.25">
      <c r="A51" s="11"/>
      <c r="B51" s="20"/>
      <c r="C51" s="17"/>
    </row>
    <row r="52" spans="1:4" ht="15" x14ac:dyDescent="0.25">
      <c r="A52" s="11"/>
      <c r="B52" s="20"/>
      <c r="C52" s="17"/>
    </row>
    <row r="53" spans="1:4" ht="15" x14ac:dyDescent="0.25">
      <c r="A53" s="11"/>
      <c r="B53" s="20"/>
      <c r="C53" s="17"/>
    </row>
    <row r="54" spans="1:4" x14ac:dyDescent="0.2">
      <c r="A54" s="2"/>
    </row>
    <row r="55" spans="1:4" x14ac:dyDescent="0.2">
      <c r="A55" s="12"/>
    </row>
    <row r="56" spans="1:4" x14ac:dyDescent="0.2">
      <c r="A56" s="3" t="s">
        <v>49</v>
      </c>
      <c r="D56" s="59" t="s">
        <v>50</v>
      </c>
    </row>
    <row r="57" spans="1:4" x14ac:dyDescent="0.2">
      <c r="D57" s="67"/>
    </row>
    <row r="58" spans="1:4" x14ac:dyDescent="0.2">
      <c r="D58" s="59"/>
    </row>
    <row r="59" spans="1:4" x14ac:dyDescent="0.2">
      <c r="D59" s="59"/>
    </row>
    <row r="60" spans="1:4" x14ac:dyDescent="0.2">
      <c r="A60" s="3" t="s">
        <v>51</v>
      </c>
      <c r="D60" s="59" t="s">
        <v>52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zoomScaleNormal="100" workbookViewId="0">
      <selection activeCell="A2" sqref="A2:C2"/>
    </sheetView>
  </sheetViews>
  <sheetFormatPr defaultRowHeight="18" x14ac:dyDescent="0.25"/>
  <cols>
    <col min="1" max="1" width="55" style="30" customWidth="1"/>
    <col min="2" max="2" width="20.42578125" style="30" customWidth="1"/>
    <col min="3" max="3" width="23.140625" style="30" customWidth="1"/>
    <col min="4" max="4" width="10" style="30" bestFit="1" customWidth="1"/>
    <col min="5" max="6" width="9.140625" style="30"/>
    <col min="7" max="7" width="24.5703125" style="30" customWidth="1"/>
    <col min="8" max="16384" width="9.140625" style="30"/>
  </cols>
  <sheetData>
    <row r="1" spans="1:3" x14ac:dyDescent="0.25">
      <c r="A1" s="99" t="s">
        <v>8</v>
      </c>
      <c r="B1" s="100"/>
      <c r="C1" s="100"/>
    </row>
    <row r="2" spans="1:3" ht="31.5" customHeight="1" x14ac:dyDescent="0.25">
      <c r="A2" s="101" t="s">
        <v>69</v>
      </c>
      <c r="B2" s="102"/>
      <c r="C2" s="102"/>
    </row>
    <row r="3" spans="1:3" x14ac:dyDescent="0.25">
      <c r="A3" s="31"/>
      <c r="B3" s="32"/>
      <c r="C3" s="32"/>
    </row>
    <row r="4" spans="1:3" ht="24.75" customHeight="1" x14ac:dyDescent="0.25">
      <c r="A4" s="23"/>
      <c r="B4" s="24" t="s">
        <v>33</v>
      </c>
      <c r="C4" s="27" t="s">
        <v>35</v>
      </c>
    </row>
    <row r="5" spans="1:3" x14ac:dyDescent="0.25">
      <c r="A5" s="28"/>
      <c r="B5" s="26" t="s">
        <v>68</v>
      </c>
      <c r="C5" s="26" t="s">
        <v>66</v>
      </c>
    </row>
    <row r="6" spans="1:3" ht="18.75" thickBot="1" x14ac:dyDescent="0.3">
      <c r="A6" s="28"/>
      <c r="B6" s="25" t="s">
        <v>34</v>
      </c>
      <c r="C6" s="25" t="s">
        <v>34</v>
      </c>
    </row>
    <row r="7" spans="1:3" x14ac:dyDescent="0.25">
      <c r="A7" s="28" t="s">
        <v>5</v>
      </c>
      <c r="B7" s="91">
        <v>101947</v>
      </c>
      <c r="C7" s="60">
        <v>100646</v>
      </c>
    </row>
    <row r="8" spans="1:3" x14ac:dyDescent="0.25">
      <c r="A8" s="28" t="s">
        <v>6</v>
      </c>
      <c r="B8" s="91">
        <v>-33779</v>
      </c>
      <c r="C8" s="60">
        <v>-36617</v>
      </c>
    </row>
    <row r="9" spans="1:3" ht="42.75" customHeight="1" x14ac:dyDescent="0.25">
      <c r="A9" s="33" t="s">
        <v>58</v>
      </c>
      <c r="B9" s="92">
        <f>SUM(B7:B8)</f>
        <v>68168</v>
      </c>
      <c r="C9" s="34">
        <f>SUM(C7:C8)</f>
        <v>64029</v>
      </c>
    </row>
    <row r="10" spans="1:3" ht="28.5" x14ac:dyDescent="0.25">
      <c r="A10" s="33" t="s">
        <v>59</v>
      </c>
      <c r="B10" s="86">
        <v>153</v>
      </c>
      <c r="C10" s="80">
        <v>5643</v>
      </c>
    </row>
    <row r="11" spans="1:3" x14ac:dyDescent="0.25">
      <c r="A11" s="35" t="s">
        <v>44</v>
      </c>
      <c r="B11" s="78">
        <f>B9+B10</f>
        <v>68321</v>
      </c>
      <c r="C11" s="36">
        <f>C9+C10</f>
        <v>69672</v>
      </c>
    </row>
    <row r="12" spans="1:3" x14ac:dyDescent="0.25">
      <c r="A12" s="37"/>
      <c r="B12" s="3"/>
      <c r="C12" s="38"/>
    </row>
    <row r="13" spans="1:3" x14ac:dyDescent="0.25">
      <c r="A13" s="39" t="s">
        <v>16</v>
      </c>
      <c r="B13" s="91">
        <v>27459</v>
      </c>
      <c r="C13" s="61">
        <v>26853</v>
      </c>
    </row>
    <row r="14" spans="1:3" x14ac:dyDescent="0.25">
      <c r="A14" s="39" t="s">
        <v>17</v>
      </c>
      <c r="B14" s="86">
        <v>-4072</v>
      </c>
      <c r="C14" s="60">
        <v>-5057</v>
      </c>
    </row>
    <row r="15" spans="1:3" x14ac:dyDescent="0.25">
      <c r="A15" s="37" t="s">
        <v>32</v>
      </c>
      <c r="B15" s="86">
        <v>12814</v>
      </c>
      <c r="C15" s="60">
        <v>14482</v>
      </c>
    </row>
    <row r="16" spans="1:3" x14ac:dyDescent="0.25">
      <c r="A16" s="37" t="s">
        <v>18</v>
      </c>
      <c r="B16" s="86">
        <v>227</v>
      </c>
      <c r="C16" s="60">
        <v>222</v>
      </c>
    </row>
    <row r="17" spans="1:4" x14ac:dyDescent="0.25">
      <c r="A17" s="98" t="s">
        <v>65</v>
      </c>
      <c r="B17" s="94" t="s">
        <v>62</v>
      </c>
      <c r="C17" s="94" t="s">
        <v>62</v>
      </c>
    </row>
    <row r="18" spans="1:4" ht="18.75" customHeight="1" x14ac:dyDescent="0.25">
      <c r="A18" s="35" t="s">
        <v>45</v>
      </c>
      <c r="B18" s="77">
        <f>SUM(B13:B17)</f>
        <v>36428</v>
      </c>
      <c r="C18" s="40">
        <f>SUM(C13:C16)</f>
        <v>36500</v>
      </c>
    </row>
    <row r="19" spans="1:4" x14ac:dyDescent="0.25">
      <c r="A19" s="37"/>
      <c r="B19" s="41"/>
      <c r="C19" s="42"/>
    </row>
    <row r="20" spans="1:4" x14ac:dyDescent="0.25">
      <c r="A20" s="43" t="s">
        <v>7</v>
      </c>
      <c r="B20" s="68">
        <f>B18+B11</f>
        <v>104749</v>
      </c>
      <c r="C20" s="42">
        <f>C11+C18</f>
        <v>106172</v>
      </c>
    </row>
    <row r="21" spans="1:4" ht="17.25" customHeight="1" x14ac:dyDescent="0.25">
      <c r="A21" s="45" t="s">
        <v>19</v>
      </c>
      <c r="B21" s="86">
        <v>-98754</v>
      </c>
      <c r="C21" s="42">
        <v>-85309</v>
      </c>
    </row>
    <row r="22" spans="1:4" ht="18.75" thickBot="1" x14ac:dyDescent="0.3">
      <c r="A22" s="62" t="s">
        <v>37</v>
      </c>
      <c r="B22" s="63">
        <f>B20+B21</f>
        <v>5995</v>
      </c>
      <c r="C22" s="63">
        <f t="shared" ref="C22" si="0">C20+C21</f>
        <v>20863</v>
      </c>
    </row>
    <row r="23" spans="1:4" ht="18.75" thickTop="1" x14ac:dyDescent="0.25">
      <c r="A23" s="62"/>
      <c r="B23" s="64"/>
      <c r="C23" s="64"/>
    </row>
    <row r="24" spans="1:4" ht="28.5" x14ac:dyDescent="0.25">
      <c r="A24" s="33" t="s">
        <v>38</v>
      </c>
      <c r="B24" s="86">
        <v>176</v>
      </c>
      <c r="C24" s="79">
        <v>-13994</v>
      </c>
    </row>
    <row r="25" spans="1:4" x14ac:dyDescent="0.25">
      <c r="A25" s="45"/>
      <c r="B25" s="44"/>
      <c r="C25" s="57"/>
    </row>
    <row r="26" spans="1:4" ht="18.75" thickBot="1" x14ac:dyDescent="0.3">
      <c r="A26" s="46" t="s">
        <v>9</v>
      </c>
      <c r="B26" s="47">
        <f>B22+B24</f>
        <v>6171</v>
      </c>
      <c r="C26" s="47">
        <f t="shared" ref="C26" si="1">C22+C24</f>
        <v>6869</v>
      </c>
    </row>
    <row r="27" spans="1:4" ht="18.75" thickTop="1" x14ac:dyDescent="0.25">
      <c r="A27" s="46"/>
      <c r="B27" s="48"/>
      <c r="C27" s="42"/>
    </row>
    <row r="28" spans="1:4" x14ac:dyDescent="0.25">
      <c r="A28" s="49" t="s">
        <v>20</v>
      </c>
      <c r="B28" s="93">
        <v>-551</v>
      </c>
      <c r="C28" s="58">
        <v>-550</v>
      </c>
    </row>
    <row r="29" spans="1:4" ht="18.75" thickBot="1" x14ac:dyDescent="0.3">
      <c r="A29" s="50" t="s">
        <v>21</v>
      </c>
      <c r="B29" s="51">
        <f>B28+B26</f>
        <v>5620</v>
      </c>
      <c r="C29" s="51">
        <f t="shared" ref="C29" si="2">C28+C26</f>
        <v>6319</v>
      </c>
    </row>
    <row r="30" spans="1:4" ht="18.75" thickTop="1" x14ac:dyDescent="0.25">
      <c r="A30" s="50"/>
      <c r="B30" s="52"/>
      <c r="C30" s="48"/>
    </row>
    <row r="31" spans="1:4" ht="18.75" thickBot="1" x14ac:dyDescent="0.3">
      <c r="A31" s="50" t="s">
        <v>22</v>
      </c>
      <c r="B31" s="51">
        <f>B29</f>
        <v>5620</v>
      </c>
      <c r="C31" s="51">
        <f>C29</f>
        <v>6319</v>
      </c>
      <c r="D31" s="84"/>
    </row>
    <row r="32" spans="1:4" ht="18.75" thickTop="1" x14ac:dyDescent="0.25">
      <c r="A32" s="50" t="s">
        <v>36</v>
      </c>
      <c r="B32" s="53">
        <f>B31/260331650*1000</f>
        <v>2.1587847655096873E-2</v>
      </c>
      <c r="C32" s="53">
        <f>C31/225271201*1000</f>
        <v>2.8050633955647088E-2</v>
      </c>
    </row>
    <row r="33" spans="1:3" x14ac:dyDescent="0.25">
      <c r="A33" s="50"/>
      <c r="B33" s="54"/>
      <c r="C33" s="29"/>
    </row>
    <row r="34" spans="1:3" x14ac:dyDescent="0.25">
      <c r="A34" s="50"/>
      <c r="B34" s="54"/>
      <c r="C34" s="29"/>
    </row>
    <row r="35" spans="1:3" x14ac:dyDescent="0.25">
      <c r="A35" s="50"/>
      <c r="B35" s="54"/>
      <c r="C35" s="53"/>
    </row>
    <row r="36" spans="1:3" x14ac:dyDescent="0.25">
      <c r="A36" s="3"/>
      <c r="B36" s="65"/>
      <c r="C36" s="28"/>
    </row>
    <row r="37" spans="1:3" x14ac:dyDescent="0.25">
      <c r="A37" s="3" t="s">
        <v>49</v>
      </c>
      <c r="B37" s="22"/>
      <c r="C37" s="59" t="s">
        <v>50</v>
      </c>
    </row>
    <row r="38" spans="1:3" x14ac:dyDescent="0.25">
      <c r="A38" s="3"/>
      <c r="B38" s="3"/>
      <c r="C38" s="59"/>
    </row>
    <row r="39" spans="1:3" x14ac:dyDescent="0.25">
      <c r="A39" s="3"/>
      <c r="B39" s="3"/>
      <c r="C39" s="59"/>
    </row>
    <row r="40" spans="1:3" x14ac:dyDescent="0.25">
      <c r="A40" s="3" t="s">
        <v>51</v>
      </c>
      <c r="B40" s="3"/>
      <c r="C40" s="59" t="s">
        <v>52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2019-02-05T09:13:17Z</cp:lastPrinted>
  <dcterms:created xsi:type="dcterms:W3CDTF">1996-10-08T23:32:33Z</dcterms:created>
  <dcterms:modified xsi:type="dcterms:W3CDTF">2019-02-14T03:43:16Z</dcterms:modified>
</cp:coreProperties>
</file>