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фп" sheetId="1" r:id="rId1"/>
    <sheet name="осп" sheetId="2" r:id="rId2"/>
    <sheet name="оддс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<sst xmlns="http://schemas.openxmlformats.org/spreadsheetml/2006/main" count="150" uniqueCount="113">
  <si>
    <t>Илебаев Н.Э.</t>
  </si>
  <si>
    <t>КАПИТАЛ</t>
  </si>
  <si>
    <t>миң сом</t>
  </si>
  <si>
    <t>Активдер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</si>
  <si>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</si>
  <si>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</si>
  <si>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</si>
  <si>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</si>
  <si>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Таза насыялардын жыйынтыгы</t>
  </si>
  <si>
    <t>Кардарларга берилген ссудалар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</si>
  <si>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</si>
  <si>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</si>
  <si>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</si>
  <si>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</si>
  <si>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</si>
  <si>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Кийинкиге калтырылган салык милдеттенмеси</t>
  </si>
  <si>
    <t>Башка милдеттенмелер</t>
  </si>
  <si>
    <t>Милдеттенмелердин баары</t>
  </si>
  <si>
    <t>Уставдык капитал</t>
  </si>
  <si>
    <t>Кошумча төлөнгөн капитал</t>
  </si>
  <si>
    <t>Бөлүштүрүлбөгөн пайда</t>
  </si>
  <si>
    <t>Бардык милдеттенмелер жана капитал</t>
  </si>
  <si>
    <t>Башкаруу төрагасы</t>
  </si>
  <si>
    <t>Башкы бухгалтер</t>
  </si>
  <si>
    <t>Дженбаева Э.Т.</t>
  </si>
  <si>
    <t>Пайыздык кирешелер</t>
  </si>
  <si>
    <t>Пайыздык чыгашалар</t>
  </si>
  <si>
    <t>Таза пайыздык киреше</t>
  </si>
  <si>
    <t>Чет өлкөлүк валюта менен операциялардан таза пайда</t>
  </si>
  <si>
    <t>Башка кирешелер</t>
  </si>
  <si>
    <t>Операциондук чыгашалар</t>
  </si>
  <si>
    <t>Кирешеге карай салык боюнча чыгашалар</t>
  </si>
  <si>
    <t>Жалпы киреше</t>
  </si>
  <si>
    <t>Операциялык иштен акча каражаттарынын кыймылы</t>
  </si>
  <si>
    <t>Комиссиялык кирешелер</t>
  </si>
  <si>
    <t>Комиссиялык чыгашалар</t>
  </si>
  <si>
    <t>Чет өлкөлүк валюта менен операциялардан киреше</t>
  </si>
  <si>
    <t>Акыйкат наркы боюнча бааланган, каржылык аспаптар менен операциялардан таза пайда, андагы өзгөрүүлөр мезгил ичинде пайдалардын же чыгашалардын курамында чагылдырылат</t>
  </si>
  <si>
    <t>Башка кирешелер боюнча түшүүлөр</t>
  </si>
  <si>
    <t>Төлөнгөн операциондук чыгашалар</t>
  </si>
  <si>
    <t>Операциялык активдердин көбөйүшү/(азайышы)</t>
  </si>
  <si>
    <t>Операциялык активдердин жана милдеттенмелердин өзгөрүүлөрү:</t>
  </si>
  <si>
    <t>Операциялык милдеттенмелердин көбөйүшү/(азайышы)</t>
  </si>
  <si>
    <t>Кардарлардын акча каражаттары</t>
  </si>
  <si>
    <t>Төлөнгөн пайдага карай салык</t>
  </si>
  <si>
    <t>ИНВЕСТИЦИЯЛЫК ИШТЕН АКЧА КАРАЖАТТАРЫНЫН КЫЙМЫЛЫ</t>
  </si>
  <si>
    <t>Негизги каражаттарды сатып алуу</t>
  </si>
  <si>
    <t>Тындырууга чейин кармалган инвестицияларды сатып алуу</t>
  </si>
  <si>
    <t>Тындырууга чейин кармалган инвестициялардын түшүүсү</t>
  </si>
  <si>
    <t>КАРЖЫЛЫК ИШТЕН АКЧА КАРАЖАТТАРЫНЫН КЫЙМЫЛЫ</t>
  </si>
  <si>
    <t>Башка тартылган акча каражаттардын түшүүсү</t>
  </si>
  <si>
    <t>Башка тартылган акча каражаттарды тындыруу</t>
  </si>
  <si>
    <t>Төлөнгөн үлүштүк кирешелер</t>
  </si>
  <si>
    <t>Валюта курстарындагы өзгөрүүлөрдүн акча каражаттарынын чоңдугунун таасири</t>
  </si>
  <si>
    <t>Акча каражаттарда жана алардын эквиваленттеринде өзгөрүү</t>
  </si>
  <si>
    <t xml:space="preserve">Жылдын башына акча каражаттар </t>
  </si>
  <si>
    <t>Жылдын аягына акча каражаттар</t>
  </si>
  <si>
    <t>Насыя мекемелердин акча каражаттары</t>
  </si>
  <si>
    <t>Негизги каражаттарды сатуудан киреше</t>
  </si>
  <si>
    <t>Инвестициялык ишмердигинен акча каражаттын таза агып чыгуусу</t>
  </si>
  <si>
    <t>Операциялык ишмердигинен акча каражаттардын таза агымы</t>
  </si>
  <si>
    <t>Таза операциялык активдердин өзгөрүүсүнө чейин операциялык ишмердигиндеги акча каражаттардын кыймылы</t>
  </si>
  <si>
    <t>Пайдага карай салыкты төлөөгө чейин операциялык ишмердигиндеги акча каражаттардын таза агымы</t>
  </si>
  <si>
    <t>Акционердик капитал             миң сом</t>
  </si>
  <si>
    <t>Кошумча төлөнгөн капитал                миң сом</t>
  </si>
  <si>
    <t>Резервдер        миң сом</t>
  </si>
  <si>
    <t>Бөлүштүрүлбөгөн пайда                   миң сом</t>
  </si>
  <si>
    <t>Жалпы                капитал</t>
  </si>
  <si>
    <t>Акцияларды чыгаруу</t>
  </si>
  <si>
    <t>Жылдык жалпы кирешенин жыйынтыгы</t>
  </si>
  <si>
    <t>Жарыяланган үлүштүк кирешелер</t>
  </si>
  <si>
    <t xml:space="preserve">Бөлүштүрүлбөгөн пайданы уставдык капиталга жана кошумча төлөнгөн капиталга которуу </t>
  </si>
  <si>
    <t>АКТИВДЕР</t>
  </si>
  <si>
    <t>Инвестициялар, удерживаемые до погашения</t>
  </si>
  <si>
    <t>Башка банктарда жана финансылык мекемелердеги каражаттар</t>
  </si>
  <si>
    <t>Башка банктарга жана финансылык мекемелерге берилген насыялар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</si>
  <si>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</si>
  <si>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</si>
  <si>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</si>
  <si>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</si>
  <si>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</si>
  <si>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</si>
  <si>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</si>
  <si>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</si>
  <si>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</si>
  <si>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</si>
  <si>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Резервтер</t>
  </si>
  <si>
    <t>Капитал жыйынтыгы</t>
  </si>
  <si>
    <t xml:space="preserve">Чистый процентный доход до убытков от обесценения по активам, по которым начисляются проценты </t>
  </si>
  <si>
    <t>Убытки от обесценения по активам, по которым начисляются проценты</t>
  </si>
  <si>
    <t>Убытки (восстановление убытков) от обесценения по прочим операциям</t>
  </si>
  <si>
    <t>Таза пайыздык эмес кирешелер</t>
  </si>
  <si>
    <t>Операциондук кирешелер</t>
  </si>
  <si>
    <t>Салык салууга чейин пайда</t>
  </si>
  <si>
    <t>Таза пайда</t>
  </si>
  <si>
    <t>Бир акцияга пайда</t>
  </si>
  <si>
    <t>Операциондук таза пайда</t>
  </si>
  <si>
    <t>Башка банктарда жана насыя мекемелердеги акча каражаттар</t>
  </si>
  <si>
    <t>Башка насыялык мекемелердеги акча каржаттары</t>
  </si>
  <si>
    <t xml:space="preserve">2014-жылдын 31-декабрга </t>
  </si>
  <si>
    <t>2015-жылдын 31-декабрга</t>
  </si>
  <si>
    <t>Акция сатып алуу учун</t>
  </si>
  <si>
    <t>декабрь 2015 г.</t>
  </si>
  <si>
    <t xml:space="preserve">ОАО "КЫРГЫЗСТАН Коммерциялык банктын" 2016-жылдын 30-сентября карата финансылык абал жөнүндө отчет  </t>
  </si>
  <si>
    <t>сентябрь 2016 г.</t>
  </si>
  <si>
    <t>сентябрь 2015 г.</t>
  </si>
  <si>
    <t>ОАО "КЫРГЫЗСТАН Коммерциялык банктын" 2016-жылдын 30-сентябрга карата  жалпы киреше отчету</t>
  </si>
  <si>
    <t>III - квартал  2016г.</t>
  </si>
  <si>
    <t>III - квартал  2015г.</t>
  </si>
  <si>
    <t>2016-жылдын 30-сентябрына карата акча каражаттарынын жылышы жөнүндө отчет</t>
  </si>
  <si>
    <t>2016-жылдын 30-сентябрына карата капиталдын өзгөрүшү жөнүндө отчет</t>
  </si>
  <si>
    <t>2015-жылдын 30-сентябрына</t>
  </si>
  <si>
    <t>2016-жылдын 30-сентябрына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</si>
</sst>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  <numFmt numFmtId="184" formatCode="#,##0.000000"/>
  </numFmts>
  <fonts count="54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9"/>
      <name val="Arial"/>
      <family val="2"/>
    </font>
    <font>
      <b/>
      <sz val="11"/>
      <name val="Arial Cyr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7" fillId="0" borderId="0" xfId="40" applyFont="1" applyFill="1" applyBorder="1" applyAlignment="1">
      <alignment horizontal="center" wrapText="1"/>
      <protection/>
    </xf>
    <xf numFmtId="49" fontId="8" fillId="0" borderId="0" xfId="40" applyNumberFormat="1" applyFont="1" applyFill="1" applyBorder="1" applyAlignment="1">
      <alignment horizontal="center" vertical="center" wrapText="1"/>
      <protection/>
    </xf>
    <xf numFmtId="0" fontId="7" fillId="0" borderId="0" xfId="40" applyFont="1" applyFill="1" applyBorder="1" applyAlignment="1">
      <alignment/>
      <protection/>
    </xf>
    <xf numFmtId="14" fontId="8" fillId="0" borderId="10" xfId="40" applyNumberFormat="1" applyFont="1" applyFill="1" applyBorder="1" applyAlignment="1">
      <alignment horizontal="center"/>
      <protection/>
    </xf>
    <xf numFmtId="0" fontId="8" fillId="0" borderId="0" xfId="39" applyFont="1" applyFill="1" applyBorder="1">
      <alignment/>
      <protection/>
    </xf>
    <xf numFmtId="0" fontId="7" fillId="0" borderId="0" xfId="41" applyFont="1" applyFill="1" applyBorder="1" applyAlignment="1">
      <alignment/>
      <protection/>
    </xf>
    <xf numFmtId="0" fontId="7" fillId="0" borderId="0" xfId="41" applyFont="1" applyFill="1" applyBorder="1" applyAlignment="1">
      <alignment wrapText="1"/>
      <protection/>
    </xf>
    <xf numFmtId="49" fontId="7" fillId="0" borderId="0" xfId="42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40" applyFont="1" applyFill="1" applyBorder="1" applyAlignment="1">
      <alignment wrapText="1"/>
      <protection/>
    </xf>
    <xf numFmtId="14" fontId="8" fillId="0" borderId="0" xfId="40" applyNumberFormat="1" applyFont="1" applyFill="1" applyBorder="1" applyAlignment="1">
      <alignment horizontal="center"/>
      <protection/>
    </xf>
    <xf numFmtId="0" fontId="7" fillId="0" borderId="0" xfId="40" applyFont="1" applyFill="1" applyBorder="1" applyAlignment="1">
      <alignment horizontal="left" wrapText="1"/>
      <protection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177" fontId="8" fillId="0" borderId="0" xfId="41" applyNumberFormat="1" applyFont="1" applyFill="1" applyBorder="1" applyAlignment="1">
      <alignment horizontal="right"/>
      <protection/>
    </xf>
    <xf numFmtId="18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40" applyFont="1" applyFill="1" applyBorder="1" applyAlignment="1">
      <alignment/>
      <protection/>
    </xf>
    <xf numFmtId="180" fontId="10" fillId="0" borderId="0" xfId="68" applyNumberFormat="1" applyFont="1" applyFill="1" applyBorder="1" applyAlignment="1">
      <alignment/>
    </xf>
    <xf numFmtId="180" fontId="52" fillId="0" borderId="0" xfId="41" applyNumberFormat="1" applyFont="1" applyFill="1" applyAlignment="1">
      <alignment horizontal="right"/>
      <protection/>
    </xf>
    <xf numFmtId="0" fontId="11" fillId="0" borderId="0" xfId="0" applyFont="1" applyFill="1" applyAlignment="1">
      <alignment/>
    </xf>
    <xf numFmtId="18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39" applyFont="1" applyFill="1">
      <alignment/>
      <protection/>
    </xf>
    <xf numFmtId="180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 horizontal="center" vertical="center"/>
    </xf>
    <xf numFmtId="0" fontId="8" fillId="0" borderId="0" xfId="40" applyFont="1" applyFill="1" applyBorder="1" applyAlignment="1">
      <alignment horizontal="left" wrapText="1"/>
      <protection/>
    </xf>
    <xf numFmtId="0" fontId="7" fillId="0" borderId="0" xfId="40" applyFont="1" applyFill="1" applyBorder="1" applyAlignment="1">
      <alignment horizontal="left"/>
      <protection/>
    </xf>
    <xf numFmtId="0" fontId="8" fillId="0" borderId="0" xfId="40" applyFont="1" applyFill="1" applyBorder="1" applyAlignment="1">
      <alignment horizontal="left"/>
      <protection/>
    </xf>
    <xf numFmtId="0" fontId="7" fillId="0" borderId="0" xfId="40" applyFont="1" applyFill="1" applyBorder="1" applyAlignment="1">
      <alignment horizontal="left" vertical="center" wrapText="1"/>
      <protection/>
    </xf>
    <xf numFmtId="0" fontId="7" fillId="0" borderId="0" xfId="40" applyFont="1" applyFill="1" applyBorder="1" applyAlignment="1">
      <alignment vertical="center" wrapText="1"/>
      <protection/>
    </xf>
    <xf numFmtId="0" fontId="7" fillId="0" borderId="0" xfId="41" applyFont="1" applyFill="1" applyBorder="1" applyAlignment="1">
      <alignment vertical="center" wrapText="1"/>
      <protection/>
    </xf>
    <xf numFmtId="180" fontId="7" fillId="0" borderId="0" xfId="41" applyNumberFormat="1" applyFont="1" applyFill="1" applyBorder="1" applyAlignment="1">
      <alignment horizontal="right"/>
      <protection/>
    </xf>
    <xf numFmtId="180" fontId="52" fillId="0" borderId="0" xfId="0" applyNumberFormat="1" applyFont="1" applyFill="1" applyBorder="1" applyAlignment="1">
      <alignment/>
    </xf>
    <xf numFmtId="49" fontId="8" fillId="0" borderId="0" xfId="40" applyNumberFormat="1" applyFont="1" applyFill="1" applyBorder="1" applyAlignment="1">
      <alignment horizontal="center" vertical="center"/>
      <protection/>
    </xf>
    <xf numFmtId="0" fontId="8" fillId="0" borderId="0" xfId="40" applyFont="1" applyBorder="1" applyAlignment="1">
      <alignment horizontal="left" wrapText="1"/>
      <protection/>
    </xf>
    <xf numFmtId="0" fontId="11" fillId="0" borderId="0" xfId="0" applyFont="1" applyAlignment="1">
      <alignment/>
    </xf>
    <xf numFmtId="0" fontId="13" fillId="0" borderId="11" xfId="35" applyFont="1" applyBorder="1" applyAlignment="1">
      <alignment vertical="top"/>
      <protection/>
    </xf>
    <xf numFmtId="0" fontId="15" fillId="0" borderId="11" xfId="35" applyFont="1" applyBorder="1" applyAlignment="1">
      <alignment horizontal="left" vertical="top"/>
      <protection/>
    </xf>
    <xf numFmtId="180" fontId="15" fillId="0" borderId="11" xfId="35" applyNumberFormat="1" applyFont="1" applyFill="1" applyBorder="1" applyAlignment="1">
      <alignment/>
      <protection/>
    </xf>
    <xf numFmtId="180" fontId="15" fillId="0" borderId="12" xfId="35" applyNumberFormat="1" applyFont="1" applyFill="1" applyBorder="1" applyAlignment="1">
      <alignment/>
      <protection/>
    </xf>
    <xf numFmtId="180" fontId="15" fillId="0" borderId="13" xfId="35" applyNumberFormat="1" applyFont="1" applyFill="1" applyBorder="1" applyAlignment="1">
      <alignment/>
      <protection/>
    </xf>
    <xf numFmtId="0" fontId="13" fillId="0" borderId="11" xfId="35" applyFont="1" applyBorder="1" applyAlignment="1">
      <alignment horizontal="left" vertical="top"/>
      <protection/>
    </xf>
    <xf numFmtId="180" fontId="15" fillId="0" borderId="14" xfId="35" applyNumberFormat="1" applyFont="1" applyFill="1" applyBorder="1" applyAlignment="1">
      <alignment/>
      <protection/>
    </xf>
    <xf numFmtId="180" fontId="15" fillId="0" borderId="15" xfId="35" applyNumberFormat="1" applyFont="1" applyFill="1" applyBorder="1" applyAlignment="1">
      <alignment/>
      <protection/>
    </xf>
    <xf numFmtId="0" fontId="15" fillId="0" borderId="11" xfId="35" applyFont="1" applyBorder="1" applyAlignment="1">
      <alignment vertical="top"/>
      <protection/>
    </xf>
    <xf numFmtId="180" fontId="15" fillId="33" borderId="11" xfId="35" applyNumberFormat="1" applyFont="1" applyFill="1" applyBorder="1" applyAlignment="1">
      <alignment/>
      <protection/>
    </xf>
    <xf numFmtId="180" fontId="15" fillId="33" borderId="14" xfId="35" applyNumberFormat="1" applyFont="1" applyFill="1" applyBorder="1" applyAlignment="1">
      <alignment horizontal="right"/>
      <protection/>
    </xf>
    <xf numFmtId="180" fontId="15" fillId="0" borderId="15" xfId="35" applyNumberFormat="1" applyFont="1" applyFill="1" applyBorder="1" applyAlignment="1">
      <alignment horizontal="right"/>
      <protection/>
    </xf>
    <xf numFmtId="0" fontId="15" fillId="0" borderId="11" xfId="35" applyFont="1" applyBorder="1" applyAlignment="1">
      <alignment vertical="top" wrapText="1"/>
      <protection/>
    </xf>
    <xf numFmtId="180" fontId="13" fillId="0" borderId="11" xfId="35" applyNumberFormat="1" applyFont="1" applyFill="1" applyBorder="1" applyAlignment="1">
      <alignment horizontal="right"/>
      <protection/>
    </xf>
    <xf numFmtId="0" fontId="13" fillId="0" borderId="11" xfId="35" applyFont="1" applyBorder="1" applyAlignment="1">
      <alignment/>
      <protection/>
    </xf>
    <xf numFmtId="0" fontId="14" fillId="0" borderId="11" xfId="0" applyFont="1" applyBorder="1" applyAlignment="1">
      <alignment horizontal="center" wrapText="1"/>
    </xf>
    <xf numFmtId="182" fontId="14" fillId="0" borderId="11" xfId="0" applyNumberFormat="1" applyFont="1" applyBorder="1" applyAlignment="1">
      <alignment horizontal="center" wrapText="1"/>
    </xf>
    <xf numFmtId="0" fontId="15" fillId="0" borderId="11" xfId="35" applyFont="1" applyBorder="1" applyAlignment="1">
      <alignment horizontal="left" wrapText="1"/>
      <protection/>
    </xf>
    <xf numFmtId="0" fontId="15" fillId="0" borderId="14" xfId="35" applyFont="1" applyBorder="1" applyAlignment="1">
      <alignment horizontal="left"/>
      <protection/>
    </xf>
    <xf numFmtId="0" fontId="15" fillId="0" borderId="11" xfId="35" applyFont="1" applyBorder="1" applyAlignment="1">
      <alignment/>
      <protection/>
    </xf>
    <xf numFmtId="0" fontId="15" fillId="0" borderId="14" xfId="35" applyFont="1" applyBorder="1" applyAlignment="1">
      <alignment/>
      <protection/>
    </xf>
    <xf numFmtId="0" fontId="15" fillId="0" borderId="11" xfId="35" applyFont="1" applyBorder="1" applyAlignment="1">
      <alignment wrapText="1"/>
      <protection/>
    </xf>
    <xf numFmtId="0" fontId="13" fillId="0" borderId="11" xfId="35" applyFont="1" applyBorder="1" applyAlignment="1">
      <alignment vertical="top" wrapText="1"/>
      <protection/>
    </xf>
    <xf numFmtId="0" fontId="0" fillId="0" borderId="11" xfId="40" applyFont="1" applyFill="1" applyBorder="1" applyAlignment="1">
      <alignment/>
      <protection/>
    </xf>
    <xf numFmtId="0" fontId="0" fillId="0" borderId="0" xfId="41" applyFont="1" applyFill="1" applyBorder="1" applyAlignment="1">
      <alignment/>
      <protection/>
    </xf>
    <xf numFmtId="0" fontId="0" fillId="0" borderId="11" xfId="41" applyFont="1" applyFill="1" applyBorder="1" applyAlignment="1">
      <alignment wrapText="1"/>
      <protection/>
    </xf>
    <xf numFmtId="0" fontId="0" fillId="0" borderId="11" xfId="40" applyFont="1" applyFill="1" applyBorder="1" applyAlignment="1" quotePrefix="1">
      <alignment horizontal="left" wrapText="1"/>
      <protection/>
    </xf>
    <xf numFmtId="0" fontId="15" fillId="33" borderId="11" xfId="35" applyFont="1" applyFill="1" applyBorder="1" applyAlignment="1">
      <alignment horizontal="left" wrapText="1"/>
      <protection/>
    </xf>
    <xf numFmtId="0" fontId="15" fillId="33" borderId="11" xfId="35" applyFont="1" applyFill="1" applyBorder="1" applyAlignment="1">
      <alignment/>
      <protection/>
    </xf>
    <xf numFmtId="0" fontId="15" fillId="33" borderId="15" xfId="35" applyFont="1" applyFill="1" applyBorder="1" applyAlignment="1">
      <alignment/>
      <protection/>
    </xf>
    <xf numFmtId="0" fontId="15" fillId="33" borderId="15" xfId="35" applyFont="1" applyFill="1" applyBorder="1" applyAlignment="1">
      <alignment horizontal="left"/>
      <protection/>
    </xf>
    <xf numFmtId="0" fontId="15" fillId="33" borderId="16" xfId="35" applyFont="1" applyFill="1" applyBorder="1" applyAlignment="1">
      <alignment horizontal="left" wrapText="1"/>
      <protection/>
    </xf>
    <xf numFmtId="2" fontId="15" fillId="33" borderId="11" xfId="35" applyNumberFormat="1" applyFont="1" applyFill="1" applyBorder="1" applyAlignment="1">
      <alignment horizontal="left" wrapText="1"/>
      <protection/>
    </xf>
    <xf numFmtId="3" fontId="52" fillId="0" borderId="0" xfId="33" applyNumberFormat="1" applyFont="1" applyFill="1" applyAlignment="1">
      <alignment horizontal="right"/>
    </xf>
    <xf numFmtId="3" fontId="53" fillId="0" borderId="0" xfId="41" applyNumberFormat="1" applyFont="1" applyFill="1" applyAlignment="1">
      <alignment horizontal="right"/>
      <protection/>
    </xf>
    <xf numFmtId="3" fontId="53" fillId="0" borderId="0" xfId="33" applyNumberFormat="1" applyFont="1" applyFill="1" applyAlignment="1">
      <alignment horizontal="right"/>
    </xf>
    <xf numFmtId="3" fontId="52" fillId="0" borderId="0" xfId="41" applyNumberFormat="1" applyFont="1" applyFill="1" applyAlignment="1">
      <alignment horizontal="right"/>
      <protection/>
    </xf>
    <xf numFmtId="3" fontId="6" fillId="0" borderId="0" xfId="0" applyNumberFormat="1" applyFont="1" applyFill="1" applyAlignment="1">
      <alignment horizontal="right"/>
    </xf>
    <xf numFmtId="3" fontId="53" fillId="0" borderId="17" xfId="34" applyNumberFormat="1" applyFont="1" applyFill="1" applyBorder="1" applyAlignment="1">
      <alignment horizontal="right"/>
    </xf>
    <xf numFmtId="3" fontId="53" fillId="0" borderId="0" xfId="34" applyNumberFormat="1" applyFont="1" applyFill="1" applyBorder="1" applyAlignment="1">
      <alignment horizontal="right"/>
    </xf>
    <xf numFmtId="3" fontId="52" fillId="0" borderId="0" xfId="34" applyNumberFormat="1" applyFont="1" applyFill="1" applyBorder="1" applyAlignment="1">
      <alignment horizontal="right"/>
    </xf>
    <xf numFmtId="3" fontId="53" fillId="0" borderId="18" xfId="34" applyNumberFormat="1" applyFont="1" applyFill="1" applyBorder="1" applyAlignment="1">
      <alignment horizontal="right"/>
    </xf>
    <xf numFmtId="3" fontId="52" fillId="0" borderId="19" xfId="33" applyNumberFormat="1" applyFont="1" applyFill="1" applyBorder="1" applyAlignment="1">
      <alignment horizontal="right"/>
    </xf>
    <xf numFmtId="3" fontId="7" fillId="0" borderId="0" xfId="41" applyNumberFormat="1" applyFont="1" applyFill="1" applyBorder="1" applyAlignment="1">
      <alignment horizontal="right"/>
      <protection/>
    </xf>
    <xf numFmtId="3" fontId="8" fillId="0" borderId="0" xfId="34" applyNumberFormat="1" applyFont="1" applyFill="1" applyBorder="1" applyAlignment="1">
      <alignment horizontal="right"/>
    </xf>
    <xf numFmtId="3" fontId="8" fillId="0" borderId="17" xfId="34" applyNumberFormat="1" applyFont="1" applyFill="1" applyBorder="1" applyAlignment="1">
      <alignment horizontal="right"/>
    </xf>
    <xf numFmtId="0" fontId="8" fillId="0" borderId="0" xfId="40" applyFont="1" applyFill="1" applyBorder="1" applyAlignment="1">
      <alignment horizontal="left" vertical="center" wrapText="1"/>
      <protection/>
    </xf>
    <xf numFmtId="49" fontId="7" fillId="0" borderId="0" xfId="40" applyNumberFormat="1" applyFont="1" applyFill="1" applyBorder="1" applyAlignment="1">
      <alignment horizontal="left" wrapText="1"/>
      <protection/>
    </xf>
    <xf numFmtId="0" fontId="7" fillId="33" borderId="0" xfId="39" applyFont="1" applyFill="1" applyAlignment="1">
      <alignment wrapText="1"/>
      <protection/>
    </xf>
    <xf numFmtId="0" fontId="8" fillId="0" borderId="0" xfId="39" applyFont="1" applyFill="1" applyBorder="1" applyAlignment="1">
      <alignment wrapText="1"/>
      <protection/>
    </xf>
    <xf numFmtId="37" fontId="52" fillId="0" borderId="0" xfId="33" applyNumberFormat="1" applyFont="1" applyFill="1" applyBorder="1" applyAlignment="1">
      <alignment/>
    </xf>
    <xf numFmtId="180" fontId="7" fillId="0" borderId="0" xfId="41" applyNumberFormat="1" applyFont="1" applyFill="1" applyAlignment="1">
      <alignment vertical="center"/>
      <protection/>
    </xf>
    <xf numFmtId="3" fontId="7" fillId="0" borderId="0" xfId="41" applyNumberFormat="1" applyFont="1" applyFill="1" applyAlignment="1">
      <alignment vertical="center"/>
      <protection/>
    </xf>
    <xf numFmtId="180" fontId="52" fillId="0" borderId="0" xfId="41" applyNumberFormat="1" applyFont="1" applyFill="1" applyAlignment="1">
      <alignment vertical="center"/>
      <protection/>
    </xf>
    <xf numFmtId="180" fontId="53" fillId="0" borderId="0" xfId="41" applyNumberFormat="1" applyFont="1" applyFill="1" applyAlignment="1">
      <alignment vertical="center"/>
      <protection/>
    </xf>
    <xf numFmtId="180" fontId="8" fillId="0" borderId="18" xfId="68" applyNumberFormat="1" applyFont="1" applyFill="1" applyBorder="1" applyAlignment="1">
      <alignment vertical="center"/>
    </xf>
    <xf numFmtId="0" fontId="7" fillId="0" borderId="0" xfId="40" applyFont="1" applyFill="1" applyBorder="1" applyAlignment="1">
      <alignment vertical="center"/>
      <protection/>
    </xf>
    <xf numFmtId="0" fontId="52" fillId="0" borderId="0" xfId="40" applyFont="1" applyFill="1" applyBorder="1" applyAlignment="1">
      <alignment vertical="center"/>
      <protection/>
    </xf>
    <xf numFmtId="180" fontId="52" fillId="0" borderId="0" xfId="41" applyNumberFormat="1" applyFont="1" applyFill="1" applyAlignment="1">
      <alignment vertical="center" wrapText="1"/>
      <protection/>
    </xf>
    <xf numFmtId="180" fontId="52" fillId="0" borderId="0" xfId="41" applyNumberFormat="1" applyFont="1" applyFill="1" applyBorder="1" applyAlignment="1">
      <alignment vertical="center"/>
      <protection/>
    </xf>
    <xf numFmtId="180" fontId="7" fillId="0" borderId="0" xfId="41" applyNumberFormat="1" applyFont="1" applyFill="1" applyAlignment="1">
      <alignment vertical="center" wrapText="1"/>
      <protection/>
    </xf>
    <xf numFmtId="180" fontId="8" fillId="0" borderId="17" xfId="68" applyNumberFormat="1" applyFont="1" applyFill="1" applyBorder="1" applyAlignment="1">
      <alignment vertical="center"/>
    </xf>
    <xf numFmtId="180" fontId="8" fillId="0" borderId="0" xfId="68" applyNumberFormat="1" applyFont="1" applyFill="1" applyBorder="1" applyAlignment="1">
      <alignment vertical="center"/>
    </xf>
    <xf numFmtId="180" fontId="7" fillId="0" borderId="0" xfId="68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4" fontId="8" fillId="0" borderId="0" xfId="68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39" applyFont="1" applyFill="1">
      <alignment/>
      <protection/>
    </xf>
    <xf numFmtId="0" fontId="15" fillId="0" borderId="0" xfId="40" applyFont="1" applyFill="1" applyBorder="1" applyAlignment="1">
      <alignment horizontal="left" vertical="center" wrapText="1"/>
      <protection/>
    </xf>
    <xf numFmtId="0" fontId="13" fillId="0" borderId="0" xfId="35" applyFont="1" applyBorder="1" applyAlignment="1">
      <alignment vertical="top"/>
      <protection/>
    </xf>
    <xf numFmtId="0" fontId="15" fillId="0" borderId="0" xfId="35" applyFont="1" applyBorder="1" applyAlignment="1">
      <alignment horizontal="left" vertical="top"/>
      <protection/>
    </xf>
    <xf numFmtId="0" fontId="15" fillId="0" borderId="0" xfId="35" applyFont="1" applyBorder="1" applyAlignment="1">
      <alignment horizontal="left" vertical="top" wrapText="1"/>
      <protection/>
    </xf>
    <xf numFmtId="0" fontId="13" fillId="0" borderId="0" xfId="35" applyFont="1" applyBorder="1" applyAlignment="1">
      <alignment horizontal="left" vertical="top"/>
      <protection/>
    </xf>
    <xf numFmtId="0" fontId="15" fillId="0" borderId="0" xfId="40" applyFont="1" applyBorder="1" applyAlignment="1">
      <alignment horizontal="left" wrapText="1"/>
      <protection/>
    </xf>
    <xf numFmtId="2" fontId="15" fillId="0" borderId="0" xfId="35" applyNumberFormat="1" applyFont="1" applyBorder="1" applyAlignment="1">
      <alignment horizontal="left" vertical="top" wrapText="1"/>
      <protection/>
    </xf>
    <xf numFmtId="0" fontId="15" fillId="0" borderId="0" xfId="35" applyFont="1" applyBorder="1" applyAlignment="1">
      <alignment vertical="top"/>
      <protection/>
    </xf>
    <xf numFmtId="0" fontId="15" fillId="0" borderId="0" xfId="35" applyFont="1" applyBorder="1" applyAlignment="1">
      <alignment vertical="top" wrapText="1"/>
      <protection/>
    </xf>
    <xf numFmtId="0" fontId="0" fillId="0" borderId="0" xfId="0" applyBorder="1" applyAlignment="1">
      <alignment/>
    </xf>
    <xf numFmtId="180" fontId="15" fillId="0" borderId="20" xfId="35" applyNumberFormat="1" applyFont="1" applyFill="1" applyBorder="1" applyAlignment="1">
      <alignment/>
      <protection/>
    </xf>
    <xf numFmtId="180" fontId="15" fillId="33" borderId="12" xfId="35" applyNumberFormat="1" applyFont="1" applyFill="1" applyBorder="1" applyAlignment="1">
      <alignment/>
      <protection/>
    </xf>
    <xf numFmtId="3" fontId="7" fillId="0" borderId="11" xfId="38" applyNumberFormat="1" applyFont="1" applyBorder="1">
      <alignment/>
      <protection/>
    </xf>
    <xf numFmtId="180" fontId="7" fillId="0" borderId="11" xfId="41" applyNumberFormat="1" applyFont="1" applyFill="1" applyBorder="1" applyAlignment="1">
      <alignment horizontal="right"/>
      <protection/>
    </xf>
    <xf numFmtId="3" fontId="8" fillId="0" borderId="11" xfId="38" applyNumberFormat="1" applyFont="1" applyBorder="1">
      <alignment/>
      <protection/>
    </xf>
    <xf numFmtId="3" fontId="0" fillId="0" borderId="11" xfId="38" applyNumberFormat="1" applyFont="1" applyBorder="1">
      <alignment/>
      <protection/>
    </xf>
    <xf numFmtId="3" fontId="7" fillId="0" borderId="11" xfId="41" applyNumberFormat="1" applyFont="1" applyFill="1" applyBorder="1" applyAlignment="1">
      <alignment horizontal="right"/>
      <protection/>
    </xf>
    <xf numFmtId="180" fontId="8" fillId="0" borderId="11" xfId="41" applyNumberFormat="1" applyFont="1" applyFill="1" applyBorder="1" applyAlignment="1">
      <alignment horizontal="right"/>
      <protection/>
    </xf>
    <xf numFmtId="3" fontId="8" fillId="0" borderId="11" xfId="41" applyNumberFormat="1" applyFont="1" applyFill="1" applyBorder="1" applyAlignment="1">
      <alignment horizontal="right"/>
      <protection/>
    </xf>
    <xf numFmtId="0" fontId="8" fillId="0" borderId="11" xfId="38" applyFont="1" applyBorder="1" applyAlignment="1">
      <alignment horizontal="right" vertical="top"/>
      <protection/>
    </xf>
    <xf numFmtId="0" fontId="8" fillId="0" borderId="11" xfId="38" applyFont="1" applyBorder="1" applyAlignment="1">
      <alignment horizontal="center" vertical="top" wrapText="1"/>
      <protection/>
    </xf>
    <xf numFmtId="0" fontId="8" fillId="0" borderId="11" xfId="38" applyFont="1" applyBorder="1" applyAlignment="1">
      <alignment vertical="top"/>
      <protection/>
    </xf>
    <xf numFmtId="0" fontId="7" fillId="0" borderId="11" xfId="38" applyFont="1" applyBorder="1" applyAlignment="1">
      <alignment vertical="top"/>
      <protection/>
    </xf>
    <xf numFmtId="0" fontId="8" fillId="0" borderId="11" xfId="0" applyFont="1" applyBorder="1" applyAlignment="1">
      <alignment vertical="top"/>
    </xf>
    <xf numFmtId="0" fontId="7" fillId="0" borderId="11" xfId="38" applyFont="1" applyBorder="1" applyAlignment="1">
      <alignment horizontal="left" vertical="top" wrapText="1"/>
      <protection/>
    </xf>
    <xf numFmtId="0" fontId="7" fillId="0" borderId="11" xfId="38" applyFont="1" applyBorder="1" applyAlignment="1" quotePrefix="1">
      <alignment horizontal="left" vertical="top" wrapText="1"/>
      <protection/>
    </xf>
    <xf numFmtId="3" fontId="7" fillId="0" borderId="0" xfId="38" applyNumberFormat="1" applyFont="1" applyBorder="1">
      <alignment/>
      <protection/>
    </xf>
    <xf numFmtId="3" fontId="8" fillId="0" borderId="0" xfId="38" applyNumberFormat="1" applyFont="1" applyBorder="1">
      <alignment/>
      <protection/>
    </xf>
    <xf numFmtId="3" fontId="0" fillId="0" borderId="0" xfId="38" applyNumberFormat="1" applyFont="1" applyBorder="1">
      <alignment/>
      <protection/>
    </xf>
    <xf numFmtId="180" fontId="8" fillId="0" borderId="0" xfId="41" applyNumberFormat="1" applyFont="1" applyFill="1" applyBorder="1" applyAlignment="1">
      <alignment horizontal="right"/>
      <protection/>
    </xf>
    <xf numFmtId="3" fontId="8" fillId="0" borderId="0" xfId="41" applyNumberFormat="1" applyFont="1" applyFill="1" applyBorder="1" applyAlignment="1">
      <alignment horizontal="right"/>
      <protection/>
    </xf>
    <xf numFmtId="180" fontId="52" fillId="0" borderId="19" xfId="41" applyNumberFormat="1" applyFont="1" applyFill="1" applyBorder="1" applyAlignment="1">
      <alignment horizontal="right"/>
      <protection/>
    </xf>
    <xf numFmtId="180" fontId="53" fillId="0" borderId="17" xfId="41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182" fontId="18" fillId="0" borderId="0" xfId="0" applyNumberFormat="1" applyFont="1" applyBorder="1" applyAlignment="1">
      <alignment horizontal="center" vertical="top" wrapText="1"/>
    </xf>
    <xf numFmtId="180" fontId="15" fillId="0" borderId="0" xfId="35" applyNumberFormat="1" applyFont="1" applyFill="1" applyBorder="1" applyAlignment="1">
      <alignment/>
      <protection/>
    </xf>
    <xf numFmtId="180" fontId="15" fillId="33" borderId="0" xfId="35" applyNumberFormat="1" applyFont="1" applyFill="1" applyBorder="1" applyAlignment="1">
      <alignment/>
      <protection/>
    </xf>
    <xf numFmtId="180" fontId="15" fillId="33" borderId="0" xfId="35" applyNumberFormat="1" applyFont="1" applyFill="1" applyBorder="1" applyAlignment="1">
      <alignment horizontal="right"/>
      <protection/>
    </xf>
    <xf numFmtId="180" fontId="15" fillId="0" borderId="0" xfId="35" applyNumberFormat="1" applyFont="1" applyFill="1" applyBorder="1" applyAlignment="1">
      <alignment horizontal="right"/>
      <protection/>
    </xf>
    <xf numFmtId="180" fontId="13" fillId="0" borderId="0" xfId="35" applyNumberFormat="1" applyFont="1" applyFill="1" applyBorder="1" applyAlignment="1">
      <alignment horizontal="right"/>
      <protection/>
    </xf>
    <xf numFmtId="0" fontId="8" fillId="0" borderId="0" xfId="0" applyFont="1" applyBorder="1" applyAlignment="1">
      <alignment vertical="top"/>
    </xf>
    <xf numFmtId="180" fontId="8" fillId="0" borderId="0" xfId="41" applyNumberFormat="1" applyFont="1" applyFill="1" applyBorder="1" applyAlignment="1">
      <alignment horizontal="right" vertical="top"/>
      <protection/>
    </xf>
    <xf numFmtId="3" fontId="8" fillId="0" borderId="0" xfId="41" applyNumberFormat="1" applyFont="1" applyFill="1" applyBorder="1" applyAlignment="1">
      <alignment horizontal="right" vertical="top"/>
      <protection/>
    </xf>
    <xf numFmtId="0" fontId="1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6" fillId="0" borderId="0" xfId="38" applyFont="1" applyAlignment="1">
      <alignment horizontal="center" vertical="center" wrapText="1"/>
      <protection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4" fontId="53" fillId="0" borderId="17" xfId="34" applyNumberFormat="1" applyFont="1" applyFill="1" applyBorder="1" applyAlignment="1">
      <alignment horizontal="right"/>
    </xf>
    <xf numFmtId="3" fontId="52" fillId="0" borderId="0" xfId="33" applyNumberFormat="1" applyFont="1" applyFill="1" applyAlignment="1">
      <alignment/>
    </xf>
    <xf numFmtId="3" fontId="52" fillId="0" borderId="0" xfId="33" applyNumberFormat="1" applyFont="1" applyFill="1" applyBorder="1" applyAlignment="1">
      <alignment horizontal="right"/>
    </xf>
    <xf numFmtId="3" fontId="53" fillId="0" borderId="0" xfId="41" applyNumberFormat="1" applyFont="1" applyFill="1" applyBorder="1" applyAlignment="1">
      <alignment horizontal="right"/>
      <protection/>
    </xf>
    <xf numFmtId="180" fontId="52" fillId="0" borderId="0" xfId="41" applyNumberFormat="1" applyFont="1" applyFill="1" applyBorder="1" applyAlignment="1">
      <alignment horizontal="right"/>
      <protection/>
    </xf>
    <xf numFmtId="3" fontId="53" fillId="0" borderId="0" xfId="33" applyNumberFormat="1" applyFont="1" applyFill="1" applyBorder="1" applyAlignment="1">
      <alignment horizontal="right"/>
    </xf>
    <xf numFmtId="3" fontId="52" fillId="0" borderId="0" xfId="41" applyNumberFormat="1" applyFont="1" applyFill="1" applyBorder="1" applyAlignment="1">
      <alignment horizontal="right"/>
      <protection/>
    </xf>
    <xf numFmtId="3" fontId="6" fillId="0" borderId="0" xfId="0" applyNumberFormat="1" applyFont="1" applyFill="1" applyBorder="1" applyAlignment="1">
      <alignment horizontal="right"/>
    </xf>
    <xf numFmtId="4" fontId="53" fillId="0" borderId="0" xfId="34" applyNumberFormat="1" applyFont="1" applyFill="1" applyBorder="1" applyAlignment="1">
      <alignment horizontal="right"/>
    </xf>
    <xf numFmtId="3" fontId="52" fillId="0" borderId="0" xfId="33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80" fontId="7" fillId="33" borderId="0" xfId="41" applyNumberFormat="1" applyFont="1" applyFill="1" applyAlignment="1">
      <alignment vertical="center"/>
      <protection/>
    </xf>
    <xf numFmtId="3" fontId="7" fillId="33" borderId="0" xfId="40" applyNumberFormat="1" applyFont="1" applyFill="1" applyBorder="1" applyAlignment="1">
      <alignment vertical="center"/>
      <protection/>
    </xf>
    <xf numFmtId="180" fontId="52" fillId="33" borderId="0" xfId="41" applyNumberFormat="1" applyFont="1" applyFill="1" applyAlignment="1">
      <alignment vertical="center"/>
      <protection/>
    </xf>
    <xf numFmtId="180" fontId="53" fillId="0" borderId="18" xfId="68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7" fillId="0" borderId="0" xfId="38" applyFont="1" applyBorder="1">
      <alignment/>
      <protection/>
    </xf>
    <xf numFmtId="0" fontId="7" fillId="0" borderId="0" xfId="38" applyFont="1" applyBorder="1" applyAlignment="1" quotePrefix="1">
      <alignment horizontal="left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CAP" xfId="38"/>
    <cellStyle name="Normal_JSCB Kyrgyzstan_2005_TB" xfId="39"/>
    <cellStyle name="Normal_Worksheet in   Fs" xfId="40"/>
    <cellStyle name="Normal_Worksheet in (C) 2243 IAS Transformation schedule 2003 &amp; Notes to FS - info for Memo" xfId="41"/>
    <cellStyle name="Normal_Worksheet in TB LS Blank Leadsheet Excel Template - Used by Trial Balance to Create Leadsheets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BreakPreview" zoomScaleSheetLayoutView="100" workbookViewId="0" topLeftCell="A16">
      <selection activeCell="G20" sqref="G20"/>
    </sheetView>
  </sheetViews>
  <sheetFormatPr defaultColWidth="9.140625" defaultRowHeight="12.75"/>
  <cols>
    <col min="1" max="1" width="61.00390625" style="24" bestFit="1" customWidth="1"/>
    <col min="2" max="2" width="20.57421875" style="18" customWidth="1"/>
    <col min="3" max="3" width="23.00390625" style="18" customWidth="1"/>
    <col min="4" max="4" width="25.57421875" style="28" bestFit="1" customWidth="1"/>
    <col min="5" max="5" width="13.7109375" style="28" customWidth="1"/>
    <col min="6" max="6" width="23.7109375" style="24" customWidth="1"/>
    <col min="7" max="7" width="24.00390625" style="24" customWidth="1"/>
    <col min="8" max="8" width="24.00390625" style="24" bestFit="1" customWidth="1"/>
    <col min="9" max="16384" width="9.140625" style="24" customWidth="1"/>
  </cols>
  <sheetData>
    <row r="1" spans="1:4" ht="14.25">
      <c r="A1" s="153" t="s">
        <v>103</v>
      </c>
      <c r="B1" s="154"/>
      <c r="C1" s="154"/>
      <c r="D1" s="155"/>
    </row>
    <row r="2" spans="1:5" ht="15" thickBot="1">
      <c r="A2" s="156"/>
      <c r="B2" s="156"/>
      <c r="C2" s="156"/>
      <c r="D2" s="157"/>
      <c r="E2" s="10"/>
    </row>
    <row r="3" spans="4:8" ht="15">
      <c r="D3" s="23"/>
      <c r="E3" s="23"/>
      <c r="F3" s="10"/>
      <c r="G3" s="10"/>
      <c r="H3" s="10"/>
    </row>
    <row r="4" spans="1:8" ht="12.75" customHeight="1">
      <c r="A4" s="1"/>
      <c r="B4" s="2"/>
      <c r="C4" s="38"/>
      <c r="D4" s="2"/>
      <c r="E4" s="29"/>
      <c r="F4" s="10"/>
      <c r="G4" s="10"/>
      <c r="H4" s="10"/>
    </row>
    <row r="5" spans="1:8" ht="15">
      <c r="A5" s="11"/>
      <c r="B5" s="12" t="s">
        <v>104</v>
      </c>
      <c r="C5" s="12" t="s">
        <v>105</v>
      </c>
      <c r="D5" s="12" t="s">
        <v>102</v>
      </c>
      <c r="E5" s="12"/>
      <c r="F5" s="2"/>
      <c r="G5" s="38"/>
      <c r="H5" s="38"/>
    </row>
    <row r="6" spans="1:8" ht="15.75" thickBot="1">
      <c r="A6" s="39" t="s">
        <v>3</v>
      </c>
      <c r="B6" s="4" t="s">
        <v>2</v>
      </c>
      <c r="C6" s="4" t="s">
        <v>2</v>
      </c>
      <c r="D6" s="4" t="s">
        <v>2</v>
      </c>
      <c r="F6" s="12"/>
      <c r="G6" s="12"/>
      <c r="H6" s="12"/>
    </row>
    <row r="7" spans="2:8" ht="15">
      <c r="B7" s="12"/>
      <c r="C7" s="12"/>
      <c r="D7" s="12"/>
      <c r="F7" s="12"/>
      <c r="G7" s="12"/>
      <c r="H7" s="12"/>
    </row>
    <row r="8" spans="1:8" ht="15">
      <c r="A8" s="30" t="s">
        <v>72</v>
      </c>
      <c r="B8" s="91"/>
      <c r="C8" s="91"/>
      <c r="D8" s="37"/>
      <c r="F8" s="167"/>
      <c r="G8" s="167"/>
      <c r="H8" s="10"/>
    </row>
    <row r="9" spans="1:8" ht="14.25">
      <c r="A9" s="13" t="s">
        <v>4</v>
      </c>
      <c r="B9" s="74">
        <v>1044797</v>
      </c>
      <c r="C9" s="74">
        <v>901867</v>
      </c>
      <c r="D9" s="74">
        <v>1268581</v>
      </c>
      <c r="F9" s="167"/>
      <c r="G9" s="167"/>
      <c r="H9" s="167"/>
    </row>
    <row r="10" spans="1:8" ht="14.25">
      <c r="A10" s="24" t="s">
        <v>5</v>
      </c>
      <c r="B10" s="74">
        <v>1190693</v>
      </c>
      <c r="C10" s="74">
        <v>672040</v>
      </c>
      <c r="D10" s="74">
        <v>700390</v>
      </c>
      <c r="F10" s="167"/>
      <c r="G10" s="167"/>
      <c r="H10" s="167"/>
    </row>
    <row r="11" spans="1:8" ht="14.25">
      <c r="A11" s="24" t="s">
        <v>6</v>
      </c>
      <c r="B11" s="74">
        <v>902669</v>
      </c>
      <c r="C11" s="74">
        <v>1446964</v>
      </c>
      <c r="D11" s="74">
        <v>2337287</v>
      </c>
      <c r="F11" s="167"/>
      <c r="G11" s="167"/>
      <c r="H11" s="167"/>
    </row>
    <row r="12" spans="1:8" ht="15">
      <c r="A12" s="30" t="s">
        <v>7</v>
      </c>
      <c r="B12" s="75">
        <f>B9+B10+B11</f>
        <v>3138159</v>
      </c>
      <c r="C12" s="75">
        <f>C9+C10+C11</f>
        <v>3020871</v>
      </c>
      <c r="D12" s="75">
        <f>D9+D10+D11</f>
        <v>4306258</v>
      </c>
      <c r="F12" s="168"/>
      <c r="G12" s="168"/>
      <c r="H12" s="168"/>
    </row>
    <row r="13" spans="1:8" ht="15">
      <c r="A13" s="13" t="s">
        <v>73</v>
      </c>
      <c r="B13" s="75">
        <v>646215</v>
      </c>
      <c r="C13" s="75">
        <v>307970</v>
      </c>
      <c r="D13" s="75">
        <v>312065</v>
      </c>
      <c r="F13" s="168"/>
      <c r="G13" s="168"/>
      <c r="H13" s="168"/>
    </row>
    <row r="14" spans="1:8" ht="28.5">
      <c r="A14" s="13" t="s">
        <v>74</v>
      </c>
      <c r="B14" s="74">
        <v>509279</v>
      </c>
      <c r="C14" s="74">
        <v>550301</v>
      </c>
      <c r="D14" s="74">
        <v>446902</v>
      </c>
      <c r="F14" s="167"/>
      <c r="G14" s="167"/>
      <c r="H14" s="167"/>
    </row>
    <row r="15" spans="1:8" ht="28.5">
      <c r="A15" s="13" t="s">
        <v>75</v>
      </c>
      <c r="B15" s="74">
        <v>205762</v>
      </c>
      <c r="C15" s="74">
        <v>446283</v>
      </c>
      <c r="D15" s="74">
        <v>467706</v>
      </c>
      <c r="F15" s="167"/>
      <c r="G15" s="167"/>
      <c r="H15" s="167"/>
    </row>
    <row r="16" spans="1:8" ht="14.25">
      <c r="A16" s="24" t="s">
        <v>76</v>
      </c>
      <c r="B16" s="21">
        <v>-593</v>
      </c>
      <c r="C16" s="21">
        <v>-1152</v>
      </c>
      <c r="D16" s="21">
        <v>-855</v>
      </c>
      <c r="F16" s="169"/>
      <c r="G16" s="169"/>
      <c r="H16" s="169"/>
    </row>
    <row r="17" spans="1:8" ht="30">
      <c r="A17" s="30" t="s">
        <v>77</v>
      </c>
      <c r="B17" s="75">
        <f>B15+B16</f>
        <v>205169</v>
      </c>
      <c r="C17" s="75">
        <f>C15+C16</f>
        <v>445131</v>
      </c>
      <c r="D17" s="75">
        <f>D15+D16</f>
        <v>466851</v>
      </c>
      <c r="F17" s="168"/>
      <c r="G17" s="168"/>
      <c r="H17" s="168"/>
    </row>
    <row r="18" spans="1:8" ht="14.25">
      <c r="A18" s="33" t="s">
        <v>78</v>
      </c>
      <c r="B18" s="74">
        <v>6090955</v>
      </c>
      <c r="C18" s="74">
        <v>5492412</v>
      </c>
      <c r="D18" s="74">
        <v>5453371</v>
      </c>
      <c r="F18" s="167"/>
      <c r="G18" s="167"/>
      <c r="H18" s="167"/>
    </row>
    <row r="19" spans="1:8" ht="14.25">
      <c r="A19" s="24" t="s">
        <v>76</v>
      </c>
      <c r="B19" s="21">
        <v>-389603</v>
      </c>
      <c r="C19" s="21">
        <v>-319944</v>
      </c>
      <c r="D19" s="21">
        <v>-361927</v>
      </c>
      <c r="F19" s="169"/>
      <c r="G19" s="169"/>
      <c r="H19" s="169"/>
    </row>
    <row r="20" spans="1:8" ht="15">
      <c r="A20" s="87" t="s">
        <v>79</v>
      </c>
      <c r="B20" s="76">
        <f>B18+B19</f>
        <v>5701352</v>
      </c>
      <c r="C20" s="76">
        <f>C18+C19</f>
        <v>5172468</v>
      </c>
      <c r="D20" s="76">
        <f>D18+D19</f>
        <v>5091444</v>
      </c>
      <c r="F20" s="170"/>
      <c r="G20" s="170"/>
      <c r="H20" s="170"/>
    </row>
    <row r="21" spans="1:8" ht="15">
      <c r="A21" s="87" t="s">
        <v>8</v>
      </c>
      <c r="B21" s="75">
        <f>B17+B20</f>
        <v>5906521</v>
      </c>
      <c r="C21" s="75">
        <f>C17+C20</f>
        <v>5617599</v>
      </c>
      <c r="D21" s="75">
        <f>D17+D20</f>
        <v>5558295</v>
      </c>
      <c r="F21" s="168"/>
      <c r="G21" s="168"/>
      <c r="H21" s="168"/>
    </row>
    <row r="22" spans="1:8" ht="13.5" customHeight="1">
      <c r="A22" s="13" t="s">
        <v>10</v>
      </c>
      <c r="B22" s="21">
        <v>-2129</v>
      </c>
      <c r="C22" s="74">
        <v>840</v>
      </c>
      <c r="D22" s="74"/>
      <c r="F22" s="169"/>
      <c r="G22" s="167"/>
      <c r="H22" s="167"/>
    </row>
    <row r="23" spans="1:8" ht="13.5" customHeight="1">
      <c r="A23" s="88" t="s">
        <v>11</v>
      </c>
      <c r="B23" s="74">
        <v>0</v>
      </c>
      <c r="C23" s="74">
        <v>0</v>
      </c>
      <c r="D23" s="74"/>
      <c r="F23" s="167"/>
      <c r="G23" s="167"/>
      <c r="H23" s="167"/>
    </row>
    <row r="24" spans="1:8" ht="15">
      <c r="A24" s="24" t="s">
        <v>12</v>
      </c>
      <c r="B24" s="74">
        <v>480898</v>
      </c>
      <c r="C24" s="74">
        <v>494370</v>
      </c>
      <c r="D24" s="74">
        <v>495181</v>
      </c>
      <c r="E24" s="14"/>
      <c r="F24" s="167"/>
      <c r="G24" s="167"/>
      <c r="H24" s="167"/>
    </row>
    <row r="25" spans="1:8" ht="15">
      <c r="A25" s="24" t="s">
        <v>13</v>
      </c>
      <c r="B25" s="74">
        <v>312702</v>
      </c>
      <c r="C25" s="74">
        <v>192008</v>
      </c>
      <c r="D25" s="74">
        <v>208195</v>
      </c>
      <c r="E25" s="14"/>
      <c r="F25" s="167"/>
      <c r="G25" s="167"/>
      <c r="H25" s="167"/>
    </row>
    <row r="26" spans="1:8" ht="14.25">
      <c r="A26" s="13"/>
      <c r="B26" s="77"/>
      <c r="C26" s="78"/>
      <c r="D26" s="78"/>
      <c r="F26" s="171"/>
      <c r="G26" s="172"/>
      <c r="H26" s="172"/>
    </row>
    <row r="27" spans="1:8" ht="15.75" thickBot="1">
      <c r="A27" s="30" t="s">
        <v>14</v>
      </c>
      <c r="B27" s="165">
        <f>B12+B13+B14+B21+B22+B23+B24+B25</f>
        <v>10991645</v>
      </c>
      <c r="C27" s="79">
        <f>C12+C13+C14+C21+C22+C23+C24+C25</f>
        <v>10183959</v>
      </c>
      <c r="D27" s="79">
        <f>D12+D13+D14+D21+D22+D23+D24+D25</f>
        <v>11326896</v>
      </c>
      <c r="F27" s="173"/>
      <c r="G27" s="80"/>
      <c r="H27" s="80"/>
    </row>
    <row r="28" spans="1:8" ht="15.75" thickTop="1">
      <c r="A28" s="30"/>
      <c r="B28" s="80"/>
      <c r="C28" s="78"/>
      <c r="D28" s="78"/>
      <c r="F28" s="80"/>
      <c r="G28" s="172"/>
      <c r="H28" s="172"/>
    </row>
    <row r="29" spans="1:8" ht="15">
      <c r="A29" s="30" t="s">
        <v>80</v>
      </c>
      <c r="B29" s="81"/>
      <c r="C29" s="78"/>
      <c r="D29" s="78"/>
      <c r="F29" s="81"/>
      <c r="G29" s="172"/>
      <c r="H29" s="172"/>
    </row>
    <row r="30" spans="1:8" ht="14.25">
      <c r="A30" s="13" t="s">
        <v>81</v>
      </c>
      <c r="B30" s="166"/>
      <c r="C30" s="74"/>
      <c r="D30" s="74"/>
      <c r="F30" s="174"/>
      <c r="G30" s="167"/>
      <c r="H30" s="167"/>
    </row>
    <row r="31" spans="1:8" ht="28.5">
      <c r="A31" s="89" t="s">
        <v>82</v>
      </c>
      <c r="B31" s="166">
        <v>825900</v>
      </c>
      <c r="C31" s="74">
        <v>1546318</v>
      </c>
      <c r="D31" s="74">
        <v>1600927</v>
      </c>
      <c r="F31" s="174"/>
      <c r="G31" s="167"/>
      <c r="H31" s="167"/>
    </row>
    <row r="32" spans="1:8" ht="14.25">
      <c r="A32" s="24" t="s">
        <v>83</v>
      </c>
      <c r="B32" s="166">
        <v>8132611</v>
      </c>
      <c r="C32" s="74">
        <v>7125238</v>
      </c>
      <c r="D32" s="74">
        <v>8152527</v>
      </c>
      <c r="F32" s="174"/>
      <c r="G32" s="167"/>
      <c r="H32" s="167"/>
    </row>
    <row r="33" spans="1:8" ht="14.25">
      <c r="A33" s="24" t="s">
        <v>84</v>
      </c>
      <c r="B33" s="74">
        <v>723080</v>
      </c>
      <c r="C33" s="74">
        <v>335606</v>
      </c>
      <c r="D33" s="74">
        <v>358874</v>
      </c>
      <c r="F33" s="167"/>
      <c r="G33" s="167"/>
      <c r="H33" s="167"/>
    </row>
    <row r="34" spans="1:8" ht="14.25">
      <c r="A34" s="24" t="s">
        <v>85</v>
      </c>
      <c r="B34" s="74">
        <v>250</v>
      </c>
      <c r="C34" s="74">
        <v>1445</v>
      </c>
      <c r="D34" s="74"/>
      <c r="F34" s="167"/>
      <c r="G34" s="167"/>
      <c r="H34" s="167"/>
    </row>
    <row r="35" spans="1:8" ht="15">
      <c r="A35" s="24" t="s">
        <v>15</v>
      </c>
      <c r="B35" s="74">
        <v>5300</v>
      </c>
      <c r="C35" s="74">
        <v>4020</v>
      </c>
      <c r="D35" s="74">
        <v>4020</v>
      </c>
      <c r="E35" s="14"/>
      <c r="F35" s="167"/>
      <c r="G35" s="167"/>
      <c r="H35" s="167"/>
    </row>
    <row r="36" spans="1:8" ht="57">
      <c r="A36" s="13" t="s">
        <v>10</v>
      </c>
      <c r="B36" s="74">
        <v>0</v>
      </c>
      <c r="C36" s="74">
        <v>6805</v>
      </c>
      <c r="D36" s="74">
        <v>6922</v>
      </c>
      <c r="F36" s="167"/>
      <c r="G36" s="167"/>
      <c r="H36" s="167"/>
    </row>
    <row r="37" spans="1:8" ht="12.75" customHeight="1">
      <c r="A37" s="24" t="s">
        <v>16</v>
      </c>
      <c r="B37" s="74">
        <v>205289</v>
      </c>
      <c r="C37" s="74">
        <v>159246</v>
      </c>
      <c r="D37" s="74">
        <v>183801</v>
      </c>
      <c r="F37" s="167"/>
      <c r="G37" s="167"/>
      <c r="H37" s="167"/>
    </row>
    <row r="38" spans="1:8" ht="14.25">
      <c r="A38" s="31"/>
      <c r="B38" s="77"/>
      <c r="C38" s="78"/>
      <c r="D38" s="78"/>
      <c r="F38" s="171"/>
      <c r="G38" s="172"/>
      <c r="H38" s="172"/>
    </row>
    <row r="39" spans="1:8" ht="15">
      <c r="A39" s="30" t="s">
        <v>17</v>
      </c>
      <c r="B39" s="82">
        <f>SUM(B31:B37)</f>
        <v>9892430</v>
      </c>
      <c r="C39" s="82">
        <f>SUM(C31:C37)</f>
        <v>9178678</v>
      </c>
      <c r="D39" s="82">
        <f>SUM(D31:D37)</f>
        <v>10307071</v>
      </c>
      <c r="F39" s="80"/>
      <c r="G39" s="80"/>
      <c r="H39" s="80"/>
    </row>
    <row r="40" spans="1:8" ht="14.25">
      <c r="A40" s="13"/>
      <c r="B40" s="81"/>
      <c r="C40" s="78"/>
      <c r="D40" s="78"/>
      <c r="F40" s="81"/>
      <c r="G40" s="172"/>
      <c r="H40" s="172"/>
    </row>
    <row r="41" spans="1:8" ht="14.25">
      <c r="A41" s="13" t="s">
        <v>1</v>
      </c>
      <c r="B41" s="78"/>
      <c r="C41" s="74"/>
      <c r="D41" s="74"/>
      <c r="F41" s="172"/>
      <c r="G41" s="167"/>
      <c r="H41" s="167"/>
    </row>
    <row r="42" spans="1:8" ht="14.25">
      <c r="A42" s="13" t="s">
        <v>18</v>
      </c>
      <c r="B42" s="74">
        <v>1080814</v>
      </c>
      <c r="C42" s="74">
        <v>921310</v>
      </c>
      <c r="D42" s="74">
        <v>921310</v>
      </c>
      <c r="F42" s="167"/>
      <c r="G42" s="167"/>
      <c r="H42" s="167"/>
    </row>
    <row r="43" spans="1:8" ht="15">
      <c r="A43" s="24" t="s">
        <v>19</v>
      </c>
      <c r="B43" s="74"/>
      <c r="C43" s="74">
        <v>61</v>
      </c>
      <c r="D43" s="74">
        <v>161</v>
      </c>
      <c r="E43" s="16"/>
      <c r="F43" s="167"/>
      <c r="G43" s="167"/>
      <c r="H43" s="167"/>
    </row>
    <row r="44" spans="1:8" ht="15">
      <c r="A44" s="13" t="s">
        <v>86</v>
      </c>
      <c r="B44" s="74"/>
      <c r="C44" s="74"/>
      <c r="D44" s="74"/>
      <c r="E44" s="16"/>
      <c r="F44" s="167"/>
      <c r="G44" s="167"/>
      <c r="H44" s="167"/>
    </row>
    <row r="45" spans="1:8" ht="15">
      <c r="A45" s="24" t="s">
        <v>20</v>
      </c>
      <c r="B45" s="141">
        <v>18401</v>
      </c>
      <c r="C45" s="83">
        <v>83910</v>
      </c>
      <c r="D45" s="83">
        <v>98354</v>
      </c>
      <c r="E45" s="14"/>
      <c r="F45" s="169"/>
      <c r="G45" s="167"/>
      <c r="H45" s="167"/>
    </row>
    <row r="46" spans="1:8" ht="14.25">
      <c r="A46" s="13"/>
      <c r="B46" s="84"/>
      <c r="C46" s="78"/>
      <c r="D46" s="78"/>
      <c r="E46" s="15"/>
      <c r="F46" s="84"/>
      <c r="G46" s="172"/>
      <c r="H46" s="172"/>
    </row>
    <row r="47" spans="1:8" ht="15">
      <c r="A47" s="32" t="s">
        <v>87</v>
      </c>
      <c r="B47" s="85">
        <f>SUM(B42:B45)</f>
        <v>1099215</v>
      </c>
      <c r="C47" s="85">
        <f>SUM(C42:C45)</f>
        <v>1005281</v>
      </c>
      <c r="D47" s="85">
        <f>SUM(D42:D45)</f>
        <v>1019825</v>
      </c>
      <c r="F47" s="85"/>
      <c r="G47" s="85"/>
      <c r="H47" s="85"/>
    </row>
    <row r="48" spans="1:8" ht="15">
      <c r="A48" s="32"/>
      <c r="B48" s="85"/>
      <c r="C48" s="78"/>
      <c r="D48" s="78"/>
      <c r="F48" s="85"/>
      <c r="G48" s="172"/>
      <c r="H48" s="172"/>
    </row>
    <row r="49" spans="1:8" ht="15.75" thickBot="1">
      <c r="A49" s="90" t="s">
        <v>21</v>
      </c>
      <c r="B49" s="86">
        <f>B39+B47</f>
        <v>10991645</v>
      </c>
      <c r="C49" s="86">
        <f>C39+C47</f>
        <v>10183959</v>
      </c>
      <c r="D49" s="86">
        <f>D39+D47</f>
        <v>11326896</v>
      </c>
      <c r="F49" s="85"/>
      <c r="G49" s="85"/>
      <c r="H49" s="85"/>
    </row>
    <row r="50" ht="15" thickTop="1"/>
    <row r="52" spans="1:3" ht="14.25">
      <c r="A52" s="40" t="s">
        <v>22</v>
      </c>
      <c r="B52" s="24"/>
      <c r="C52" s="22" t="s">
        <v>0</v>
      </c>
    </row>
    <row r="53" spans="1:3" ht="14.25">
      <c r="A53" s="40"/>
      <c r="B53" s="24"/>
      <c r="C53" s="22"/>
    </row>
    <row r="54" spans="1:3" ht="14.25">
      <c r="A54" s="40"/>
      <c r="B54" s="24"/>
      <c r="C54" s="22"/>
    </row>
    <row r="55" spans="1:3" ht="14.25">
      <c r="A55" s="40" t="s">
        <v>23</v>
      </c>
      <c r="B55" s="24"/>
      <c r="C55" s="22" t="s">
        <v>24</v>
      </c>
    </row>
    <row r="56" spans="2:3" ht="14.25">
      <c r="B56" s="17"/>
      <c r="C56" s="17"/>
    </row>
  </sheetData>
  <sheetProtection/>
  <mergeCells count="1">
    <mergeCell ref="A1:D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63.7109375" style="24" bestFit="1" customWidth="1"/>
    <col min="2" max="2" width="20.57421875" style="24" customWidth="1"/>
    <col min="3" max="3" width="23.421875" style="24" customWidth="1"/>
    <col min="4" max="4" width="9.140625" style="24" customWidth="1"/>
    <col min="5" max="5" width="55.00390625" style="24" customWidth="1"/>
    <col min="6" max="16384" width="9.140625" style="24" customWidth="1"/>
  </cols>
  <sheetData>
    <row r="1" spans="1:3" ht="15">
      <c r="A1" s="158"/>
      <c r="B1" s="159"/>
      <c r="C1" s="159"/>
    </row>
    <row r="2" spans="1:3" ht="15">
      <c r="A2" s="175" t="s">
        <v>106</v>
      </c>
      <c r="B2" s="143"/>
      <c r="C2" s="143"/>
    </row>
    <row r="4" spans="1:3" ht="15">
      <c r="A4" s="1"/>
      <c r="B4" s="2"/>
      <c r="C4" s="2"/>
    </row>
    <row r="5" spans="1:3" ht="15">
      <c r="A5" s="1"/>
      <c r="B5" s="12" t="s">
        <v>104</v>
      </c>
      <c r="C5" s="12" t="s">
        <v>105</v>
      </c>
    </row>
    <row r="6" spans="1:3" ht="15.75" thickBot="1">
      <c r="A6" s="3"/>
      <c r="B6" s="4" t="s">
        <v>2</v>
      </c>
      <c r="C6" s="4" t="s">
        <v>2</v>
      </c>
    </row>
    <row r="7" spans="1:3" ht="14.25">
      <c r="A7" s="3"/>
      <c r="B7" s="3"/>
      <c r="C7" s="3"/>
    </row>
    <row r="8" spans="1:5" ht="14.25">
      <c r="A8" s="24" t="s">
        <v>25</v>
      </c>
      <c r="B8" s="176">
        <v>879066</v>
      </c>
      <c r="C8" s="93">
        <v>861719</v>
      </c>
      <c r="E8" s="3"/>
    </row>
    <row r="9" spans="1:5" ht="14.25">
      <c r="A9" s="24" t="s">
        <v>26</v>
      </c>
      <c r="B9" s="176">
        <v>-530735</v>
      </c>
      <c r="C9" s="94">
        <v>-411964</v>
      </c>
      <c r="E9" s="3"/>
    </row>
    <row r="10" spans="1:5" ht="28.5">
      <c r="A10" s="34" t="s">
        <v>88</v>
      </c>
      <c r="B10" s="95">
        <f>SUM(B8:B9)</f>
        <v>348331</v>
      </c>
      <c r="C10" s="95">
        <f>SUM(C8:C9)</f>
        <v>449755</v>
      </c>
      <c r="E10" s="34"/>
    </row>
    <row r="11" spans="1:5" ht="28.5">
      <c r="A11" s="34" t="s">
        <v>89</v>
      </c>
      <c r="B11" s="94">
        <v>-58470</v>
      </c>
      <c r="C11" s="92">
        <v>-67600</v>
      </c>
      <c r="E11" s="34"/>
    </row>
    <row r="12" spans="1:5" ht="15">
      <c r="A12" s="27" t="s">
        <v>27</v>
      </c>
      <c r="B12" s="96">
        <f>B10+B11</f>
        <v>289861</v>
      </c>
      <c r="C12" s="96">
        <f>C10+C11</f>
        <v>382155</v>
      </c>
      <c r="E12" s="5"/>
    </row>
    <row r="13" spans="1:5" ht="14.25">
      <c r="A13" s="6"/>
      <c r="C13" s="97"/>
      <c r="E13" s="6"/>
    </row>
    <row r="14" spans="1:5" ht="14.25">
      <c r="A14" s="24" t="s">
        <v>34</v>
      </c>
      <c r="B14" s="177">
        <v>197585</v>
      </c>
      <c r="C14" s="92">
        <v>178948</v>
      </c>
      <c r="E14" s="7"/>
    </row>
    <row r="15" spans="1:5" ht="14.25">
      <c r="A15" s="24" t="s">
        <v>35</v>
      </c>
      <c r="B15" s="176">
        <v>-20663</v>
      </c>
      <c r="C15" s="92">
        <v>-2470</v>
      </c>
      <c r="E15" s="7"/>
    </row>
    <row r="16" spans="1:5" ht="14.25">
      <c r="A16" s="24" t="s">
        <v>28</v>
      </c>
      <c r="B16" s="178">
        <v>129770</v>
      </c>
      <c r="C16" s="92">
        <v>115939</v>
      </c>
      <c r="E16" s="6"/>
    </row>
    <row r="17" spans="1:5" ht="14.25">
      <c r="A17" s="35" t="s">
        <v>29</v>
      </c>
      <c r="B17" s="178">
        <v>2306</v>
      </c>
      <c r="C17" s="92">
        <v>1830</v>
      </c>
      <c r="E17" s="6"/>
    </row>
    <row r="18" spans="1:5" ht="18.75" customHeight="1">
      <c r="A18" s="5" t="s">
        <v>91</v>
      </c>
      <c r="B18" s="179">
        <f>SUM(B14:B17)</f>
        <v>308998</v>
      </c>
      <c r="C18" s="179">
        <f>SUM(C14:C17)</f>
        <v>294247</v>
      </c>
      <c r="E18" s="5"/>
    </row>
    <row r="19" spans="2:5" ht="14.25">
      <c r="B19" s="98"/>
      <c r="C19" s="92"/>
      <c r="E19" s="6"/>
    </row>
    <row r="20" spans="1:5" ht="14.25">
      <c r="A20" s="24" t="s">
        <v>92</v>
      </c>
      <c r="B20" s="94">
        <f>B12+B18</f>
        <v>598859</v>
      </c>
      <c r="C20" s="94">
        <f>C12+C18</f>
        <v>676402</v>
      </c>
      <c r="E20" s="8"/>
    </row>
    <row r="21" spans="1:5" ht="17.25" customHeight="1">
      <c r="A21" s="9" t="s">
        <v>30</v>
      </c>
      <c r="B21" s="94">
        <v>-587480</v>
      </c>
      <c r="C21" s="99">
        <v>-595016</v>
      </c>
      <c r="E21" s="9"/>
    </row>
    <row r="22" spans="1:5" ht="17.25" customHeight="1" thickBot="1">
      <c r="A22" s="108" t="s">
        <v>96</v>
      </c>
      <c r="B22" s="142">
        <f>B20+B21</f>
        <v>11379</v>
      </c>
      <c r="C22" s="142">
        <f>C20+C21</f>
        <v>81386</v>
      </c>
      <c r="E22" s="108"/>
    </row>
    <row r="23" spans="2:5" ht="15.75" thickTop="1">
      <c r="B23" s="100"/>
      <c r="C23" s="100"/>
      <c r="D23" s="26"/>
      <c r="E23" s="108"/>
    </row>
    <row r="24" spans="1:5" ht="28.5">
      <c r="A24" s="35" t="s">
        <v>90</v>
      </c>
      <c r="B24" s="94">
        <v>-2558</v>
      </c>
      <c r="C24" s="101">
        <v>-1386</v>
      </c>
      <c r="D24" s="26"/>
      <c r="E24" s="35"/>
    </row>
    <row r="25" spans="2:5" ht="14.25">
      <c r="B25" s="94"/>
      <c r="C25" s="99"/>
      <c r="D25" s="26"/>
      <c r="E25" s="9"/>
    </row>
    <row r="26" spans="1:5" ht="15.75" thickBot="1">
      <c r="A26" s="25" t="s">
        <v>93</v>
      </c>
      <c r="B26" s="102">
        <f>B22+B24</f>
        <v>8821</v>
      </c>
      <c r="C26" s="102">
        <f>C22+C24</f>
        <v>80000</v>
      </c>
      <c r="E26" s="25"/>
    </row>
    <row r="27" spans="2:5" ht="15.75" thickTop="1">
      <c r="B27" s="103"/>
      <c r="C27" s="92"/>
      <c r="E27" s="25"/>
    </row>
    <row r="28" spans="1:5" ht="14.25">
      <c r="A28" s="24" t="s">
        <v>31</v>
      </c>
      <c r="B28" s="104">
        <v>-1530</v>
      </c>
      <c r="C28" s="104">
        <v>-7200</v>
      </c>
      <c r="E28" s="109"/>
    </row>
    <row r="29" spans="1:5" ht="15.75" thickBot="1">
      <c r="A29" s="27" t="s">
        <v>94</v>
      </c>
      <c r="B29" s="105">
        <f>B28+B26</f>
        <v>7291</v>
      </c>
      <c r="C29" s="105">
        <f>C28+C26</f>
        <v>72800</v>
      </c>
      <c r="E29" s="27"/>
    </row>
    <row r="30" spans="1:5" ht="15.75" thickTop="1">
      <c r="A30" s="27"/>
      <c r="B30" s="106"/>
      <c r="C30" s="103"/>
      <c r="E30" s="27"/>
    </row>
    <row r="31" spans="1:5" ht="15.75" thickBot="1">
      <c r="A31" s="27" t="s">
        <v>32</v>
      </c>
      <c r="B31" s="105">
        <f>B29</f>
        <v>7291</v>
      </c>
      <c r="C31" s="105">
        <f>C29</f>
        <v>72800</v>
      </c>
      <c r="E31" s="27"/>
    </row>
    <row r="32" spans="1:5" ht="15.75" thickTop="1">
      <c r="A32" s="27" t="s">
        <v>95</v>
      </c>
      <c r="B32" s="107">
        <f>B31/216162885*1000</f>
        <v>0.03372919453772094</v>
      </c>
      <c r="C32" s="107">
        <f>C31/184262051*1000</f>
        <v>0.395089491324505</v>
      </c>
      <c r="E32" s="27"/>
    </row>
    <row r="33" spans="1:3" ht="15">
      <c r="A33" s="27"/>
      <c r="B33" s="23"/>
      <c r="C33" s="20"/>
    </row>
    <row r="34" spans="1:3" ht="15">
      <c r="A34" s="27"/>
      <c r="B34" s="23"/>
      <c r="C34" s="20"/>
    </row>
    <row r="35" spans="1:3" ht="15">
      <c r="A35" s="27"/>
      <c r="B35" s="23"/>
      <c r="C35" s="20"/>
    </row>
    <row r="36" spans="2:3" ht="14.25">
      <c r="B36" s="26"/>
      <c r="C36" s="19"/>
    </row>
    <row r="37" spans="1:3" ht="14.25">
      <c r="A37" s="40" t="s">
        <v>22</v>
      </c>
      <c r="B37" s="22"/>
      <c r="C37" s="22" t="s">
        <v>0</v>
      </c>
    </row>
    <row r="38" spans="1:3" ht="14.25">
      <c r="A38" s="40"/>
      <c r="B38" s="22"/>
      <c r="C38" s="22"/>
    </row>
    <row r="39" spans="1:3" ht="14.25">
      <c r="A39" s="40"/>
      <c r="B39" s="22"/>
      <c r="C39" s="22"/>
    </row>
    <row r="40" spans="1:3" ht="14.25">
      <c r="A40" s="40" t="s">
        <v>23</v>
      </c>
      <c r="B40" s="22"/>
      <c r="C40" s="22" t="s">
        <v>24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5"/>
  <sheetViews>
    <sheetView zoomScalePageLayoutView="0" workbookViewId="0" topLeftCell="A1">
      <selection activeCell="A65" sqref="A65"/>
    </sheetView>
  </sheetViews>
  <sheetFormatPr defaultColWidth="9.140625" defaultRowHeight="12.75"/>
  <cols>
    <col min="1" max="1" width="63.140625" style="0" customWidth="1"/>
    <col min="2" max="2" width="14.57421875" style="0" customWidth="1"/>
    <col min="3" max="3" width="14.7109375" style="0" bestFit="1" customWidth="1"/>
    <col min="4" max="4" width="13.00390625" style="0" customWidth="1"/>
    <col min="5" max="5" width="16.28125" style="0" customWidth="1"/>
    <col min="6" max="7" width="19.140625" style="0" customWidth="1"/>
  </cols>
  <sheetData>
    <row r="2" spans="1:3" ht="17.25" customHeight="1">
      <c r="A2" s="160" t="s">
        <v>109</v>
      </c>
      <c r="B2" s="161"/>
      <c r="C2" s="161"/>
    </row>
    <row r="4" spans="5:7" ht="12.75">
      <c r="E4" s="119"/>
      <c r="F4" s="119"/>
      <c r="G4" s="119"/>
    </row>
    <row r="5" spans="1:8" ht="45">
      <c r="A5" s="55"/>
      <c r="B5" s="56" t="s">
        <v>107</v>
      </c>
      <c r="C5" s="56" t="s">
        <v>108</v>
      </c>
      <c r="E5" s="180"/>
      <c r="F5" s="180"/>
      <c r="G5" s="119"/>
      <c r="H5" s="119"/>
    </row>
    <row r="6" spans="1:8" ht="15">
      <c r="A6" s="63" t="s">
        <v>33</v>
      </c>
      <c r="B6" s="57" t="s">
        <v>2</v>
      </c>
      <c r="C6" s="57" t="s">
        <v>2</v>
      </c>
      <c r="D6" s="111"/>
      <c r="E6" s="144"/>
      <c r="F6" s="144"/>
      <c r="G6" s="144"/>
      <c r="H6" s="119"/>
    </row>
    <row r="7" spans="1:8" ht="12.75">
      <c r="A7" s="64" t="s">
        <v>25</v>
      </c>
      <c r="B7" s="43">
        <v>895838</v>
      </c>
      <c r="C7" s="43">
        <v>897488</v>
      </c>
      <c r="D7" s="112"/>
      <c r="E7" s="145"/>
      <c r="F7" s="145"/>
      <c r="G7" s="145"/>
      <c r="H7" s="119"/>
    </row>
    <row r="8" spans="1:8" ht="12.75">
      <c r="A8" s="64" t="s">
        <v>26</v>
      </c>
      <c r="B8" s="43">
        <v>-525837</v>
      </c>
      <c r="C8" s="43">
        <v>-411706</v>
      </c>
      <c r="D8" s="112"/>
      <c r="E8" s="145"/>
      <c r="F8" s="145"/>
      <c r="G8" s="145"/>
      <c r="H8" s="119"/>
    </row>
    <row r="9" spans="1:8" ht="12.75">
      <c r="A9" s="64" t="s">
        <v>34</v>
      </c>
      <c r="B9" s="43">
        <v>197009</v>
      </c>
      <c r="C9" s="43">
        <v>181898</v>
      </c>
      <c r="D9" s="112"/>
      <c r="E9" s="145"/>
      <c r="F9" s="145"/>
      <c r="G9" s="145"/>
      <c r="H9" s="119"/>
    </row>
    <row r="10" spans="1:8" ht="12.75">
      <c r="A10" s="64" t="s">
        <v>35</v>
      </c>
      <c r="B10" s="43">
        <v>-20693</v>
      </c>
      <c r="C10" s="43">
        <v>-2478</v>
      </c>
      <c r="D10" s="112"/>
      <c r="E10" s="145"/>
      <c r="F10" s="145"/>
      <c r="G10" s="145"/>
      <c r="H10" s="119"/>
    </row>
    <row r="11" spans="1:8" ht="12.75">
      <c r="A11" s="65" t="s">
        <v>36</v>
      </c>
      <c r="B11" s="43">
        <v>129293</v>
      </c>
      <c r="C11" s="43">
        <v>111072</v>
      </c>
      <c r="D11" s="112"/>
      <c r="E11" s="145"/>
      <c r="F11" s="145"/>
      <c r="G11" s="145"/>
      <c r="H11" s="119"/>
    </row>
    <row r="12" spans="1:8" ht="38.25">
      <c r="A12" s="66" t="s">
        <v>37</v>
      </c>
      <c r="B12" s="43">
        <v>0</v>
      </c>
      <c r="C12" s="43">
        <v>0</v>
      </c>
      <c r="D12" s="113"/>
      <c r="E12" s="145"/>
      <c r="F12" s="145"/>
      <c r="G12" s="145"/>
      <c r="H12" s="119"/>
    </row>
    <row r="13" spans="1:8" ht="12.75">
      <c r="A13" s="42" t="s">
        <v>38</v>
      </c>
      <c r="B13" s="43">
        <v>1843</v>
      </c>
      <c r="C13" s="43">
        <v>827</v>
      </c>
      <c r="D13" s="113"/>
      <c r="E13" s="145"/>
      <c r="F13" s="145"/>
      <c r="G13" s="145"/>
      <c r="H13" s="119"/>
    </row>
    <row r="14" spans="1:8" ht="12.75">
      <c r="A14" s="58" t="s">
        <v>39</v>
      </c>
      <c r="B14" s="44">
        <v>-504318</v>
      </c>
      <c r="C14" s="44">
        <v>-528806</v>
      </c>
      <c r="D14" s="113"/>
      <c r="E14" s="145"/>
      <c r="F14" s="145"/>
      <c r="G14" s="145"/>
      <c r="H14" s="119"/>
    </row>
    <row r="15" spans="1:8" ht="24">
      <c r="A15" s="72" t="s">
        <v>61</v>
      </c>
      <c r="B15" s="43">
        <f>SUM(B7:B14)</f>
        <v>173135</v>
      </c>
      <c r="C15" s="43">
        <v>248295</v>
      </c>
      <c r="D15" s="113"/>
      <c r="E15" s="145"/>
      <c r="F15" s="145"/>
      <c r="G15" s="145"/>
      <c r="H15" s="119"/>
    </row>
    <row r="16" spans="1:8" ht="12.75">
      <c r="A16" s="58" t="s">
        <v>41</v>
      </c>
      <c r="B16" s="45"/>
      <c r="C16" s="45"/>
      <c r="D16" s="113"/>
      <c r="E16" s="145"/>
      <c r="F16" s="145"/>
      <c r="G16" s="145"/>
      <c r="H16" s="119"/>
    </row>
    <row r="17" spans="1:8" ht="12.75">
      <c r="A17" s="46" t="s">
        <v>40</v>
      </c>
      <c r="B17" s="43"/>
      <c r="C17" s="43"/>
      <c r="D17" s="114"/>
      <c r="E17" s="145"/>
      <c r="F17" s="145"/>
      <c r="G17" s="145"/>
      <c r="H17" s="119"/>
    </row>
    <row r="18" spans="1:8" ht="38.25">
      <c r="A18" s="66" t="s">
        <v>37</v>
      </c>
      <c r="B18" s="43">
        <v>2129</v>
      </c>
      <c r="C18" s="43">
        <v>0</v>
      </c>
      <c r="D18" s="115"/>
      <c r="E18" s="145"/>
      <c r="F18" s="145"/>
      <c r="G18" s="145"/>
      <c r="H18" s="119"/>
    </row>
    <row r="19" spans="1:8" ht="12.75">
      <c r="A19" s="67" t="s">
        <v>11</v>
      </c>
      <c r="B19" s="43">
        <v>-3401</v>
      </c>
      <c r="C19" s="43">
        <v>-181576</v>
      </c>
      <c r="D19" s="112"/>
      <c r="E19" s="145"/>
      <c r="F19" s="145"/>
      <c r="G19" s="145"/>
      <c r="H19" s="119"/>
    </row>
    <row r="20" spans="1:8" ht="12.75">
      <c r="A20" s="68" t="s">
        <v>97</v>
      </c>
      <c r="B20" s="43">
        <v>24352</v>
      </c>
      <c r="C20" s="43">
        <v>0</v>
      </c>
      <c r="D20" s="110"/>
      <c r="E20" s="145"/>
      <c r="F20" s="145"/>
      <c r="G20" s="145"/>
      <c r="H20" s="119"/>
    </row>
    <row r="21" spans="1:8" ht="12.75">
      <c r="A21" s="68" t="s">
        <v>98</v>
      </c>
      <c r="B21" s="43">
        <v>185227</v>
      </c>
      <c r="C21" s="43">
        <v>137425</v>
      </c>
      <c r="D21" s="110"/>
      <c r="E21" s="145"/>
      <c r="F21" s="145"/>
      <c r="G21" s="145"/>
      <c r="H21" s="119"/>
    </row>
    <row r="22" spans="1:8" ht="12.75">
      <c r="A22" s="58" t="s">
        <v>9</v>
      </c>
      <c r="B22" s="43">
        <v>-699319</v>
      </c>
      <c r="C22" s="43">
        <v>-399261</v>
      </c>
      <c r="D22" s="113"/>
      <c r="E22" s="145"/>
      <c r="F22" s="145"/>
      <c r="G22" s="145"/>
      <c r="H22" s="119"/>
    </row>
    <row r="23" spans="1:8" ht="12.75">
      <c r="A23" s="58" t="s">
        <v>13</v>
      </c>
      <c r="B23" s="43">
        <v>-11071</v>
      </c>
      <c r="C23" s="43">
        <v>1865</v>
      </c>
      <c r="D23" s="113"/>
      <c r="E23" s="145"/>
      <c r="F23" s="145"/>
      <c r="G23" s="145"/>
      <c r="H23" s="119"/>
    </row>
    <row r="24" spans="1:8" ht="12.75">
      <c r="A24" s="46" t="s">
        <v>42</v>
      </c>
      <c r="B24" s="43"/>
      <c r="C24" s="43"/>
      <c r="D24" s="113"/>
      <c r="E24" s="145"/>
      <c r="F24" s="145"/>
      <c r="G24" s="145"/>
      <c r="H24" s="119"/>
    </row>
    <row r="25" spans="1:8" ht="12.75">
      <c r="A25" s="68" t="s">
        <v>57</v>
      </c>
      <c r="B25" s="43">
        <v>-458204</v>
      </c>
      <c r="C25" s="43">
        <v>-51066</v>
      </c>
      <c r="D25" s="114"/>
      <c r="E25" s="145"/>
      <c r="F25" s="145"/>
      <c r="G25" s="145"/>
      <c r="H25" s="119"/>
    </row>
    <row r="26" spans="1:8" ht="12.75">
      <c r="A26" s="58" t="s">
        <v>43</v>
      </c>
      <c r="B26" s="43">
        <v>64795</v>
      </c>
      <c r="C26" s="43">
        <v>512322</v>
      </c>
      <c r="D26" s="113"/>
      <c r="E26" s="145"/>
      <c r="F26" s="145"/>
      <c r="G26" s="145"/>
      <c r="H26" s="119"/>
    </row>
    <row r="27" spans="1:8" ht="38.25">
      <c r="A27" s="66" t="s">
        <v>37</v>
      </c>
      <c r="B27" s="43">
        <v>0</v>
      </c>
      <c r="C27" s="43">
        <v>4913</v>
      </c>
      <c r="D27" s="113"/>
      <c r="E27" s="145"/>
      <c r="F27" s="145"/>
      <c r="G27" s="145"/>
      <c r="H27" s="119"/>
    </row>
    <row r="28" spans="1:8" ht="13.5" thickBot="1">
      <c r="A28" s="58" t="s">
        <v>16</v>
      </c>
      <c r="B28" s="47">
        <v>-47714</v>
      </c>
      <c r="C28" s="47">
        <v>-18771</v>
      </c>
      <c r="D28" s="115"/>
      <c r="E28" s="145"/>
      <c r="F28" s="145"/>
      <c r="G28" s="145"/>
      <c r="H28" s="119"/>
    </row>
    <row r="29" spans="1:8" ht="24">
      <c r="A29" s="73" t="s">
        <v>62</v>
      </c>
      <c r="B29" s="45">
        <f>SUM(B15:B28)</f>
        <v>-770071</v>
      </c>
      <c r="C29" s="45">
        <v>617298</v>
      </c>
      <c r="D29" s="113"/>
      <c r="E29" s="145"/>
      <c r="F29" s="145"/>
      <c r="G29" s="145"/>
      <c r="H29" s="119"/>
    </row>
    <row r="30" spans="1:8" ht="13.5" thickBot="1">
      <c r="A30" s="59" t="s">
        <v>44</v>
      </c>
      <c r="B30" s="47">
        <v>1320</v>
      </c>
      <c r="C30" s="47">
        <v>-8879</v>
      </c>
      <c r="D30" s="116"/>
      <c r="E30" s="145"/>
      <c r="F30" s="145"/>
      <c r="G30" s="145"/>
      <c r="H30" s="119"/>
    </row>
    <row r="31" spans="1:8" ht="13.5" thickBot="1">
      <c r="A31" s="42" t="s">
        <v>33</v>
      </c>
      <c r="B31" s="48">
        <f>B29+B30</f>
        <v>-768751</v>
      </c>
      <c r="C31" s="48">
        <v>608419</v>
      </c>
      <c r="D31" s="112"/>
      <c r="E31" s="145"/>
      <c r="F31" s="145"/>
      <c r="G31" s="145"/>
      <c r="H31" s="119"/>
    </row>
    <row r="32" spans="1:8" ht="12.75">
      <c r="A32" s="41" t="s">
        <v>45</v>
      </c>
      <c r="B32" s="45"/>
      <c r="C32" s="45"/>
      <c r="D32" s="112"/>
      <c r="E32" s="145"/>
      <c r="F32" s="145"/>
      <c r="G32" s="145"/>
      <c r="H32" s="119"/>
    </row>
    <row r="33" spans="1:8" ht="12.75">
      <c r="A33" s="60" t="s">
        <v>46</v>
      </c>
      <c r="B33" s="43">
        <v>-67123</v>
      </c>
      <c r="C33" s="43">
        <v>-71727</v>
      </c>
      <c r="D33" s="111"/>
      <c r="E33" s="145"/>
      <c r="F33" s="145"/>
      <c r="G33" s="145"/>
      <c r="H33" s="119"/>
    </row>
    <row r="34" spans="1:8" ht="12.75">
      <c r="A34" s="69" t="s">
        <v>58</v>
      </c>
      <c r="B34" s="43">
        <v>463</v>
      </c>
      <c r="C34" s="43">
        <v>1157</v>
      </c>
      <c r="D34" s="117"/>
      <c r="E34" s="145"/>
      <c r="F34" s="145"/>
      <c r="G34" s="145"/>
      <c r="H34" s="119"/>
    </row>
    <row r="35" spans="1:8" ht="12.75">
      <c r="A35" s="49" t="s">
        <v>47</v>
      </c>
      <c r="B35" s="43">
        <v>-150548</v>
      </c>
      <c r="C35" s="43">
        <v>-8780</v>
      </c>
      <c r="D35" s="117"/>
      <c r="E35" s="145"/>
      <c r="F35" s="145"/>
      <c r="G35" s="145"/>
      <c r="H35" s="119"/>
    </row>
    <row r="36" spans="1:8" ht="13.5" thickBot="1">
      <c r="A36" s="61" t="s">
        <v>48</v>
      </c>
      <c r="B36" s="43">
        <v>7430</v>
      </c>
      <c r="C36" s="47">
        <v>0</v>
      </c>
      <c r="D36" s="117"/>
      <c r="E36" s="145"/>
      <c r="F36" s="145"/>
      <c r="G36" s="145"/>
      <c r="H36" s="119"/>
    </row>
    <row r="37" spans="1:8" ht="13.5" thickBot="1">
      <c r="A37" s="70" t="s">
        <v>59</v>
      </c>
      <c r="B37" s="47">
        <f>SUM(B33:B36)</f>
        <v>-209778</v>
      </c>
      <c r="C37" s="120">
        <f>SUM(C33:C36)</f>
        <v>-79350</v>
      </c>
      <c r="D37" s="117"/>
      <c r="E37" s="145"/>
      <c r="F37" s="145"/>
      <c r="G37" s="145"/>
      <c r="H37" s="119"/>
    </row>
    <row r="38" spans="1:8" ht="12.75">
      <c r="A38" s="41" t="s">
        <v>49</v>
      </c>
      <c r="B38" s="45"/>
      <c r="C38" s="43"/>
      <c r="D38" s="117"/>
      <c r="E38" s="145"/>
      <c r="F38" s="145"/>
      <c r="G38" s="145"/>
      <c r="H38" s="119"/>
    </row>
    <row r="39" spans="1:8" ht="12.75">
      <c r="A39" s="49" t="s">
        <v>50</v>
      </c>
      <c r="B39" s="43">
        <v>322073</v>
      </c>
      <c r="C39" s="43">
        <v>22291</v>
      </c>
      <c r="D39" s="111"/>
      <c r="E39" s="145"/>
      <c r="F39" s="145"/>
      <c r="G39" s="145"/>
      <c r="H39" s="119"/>
    </row>
    <row r="40" spans="1:8" ht="12.75">
      <c r="A40" s="49" t="s">
        <v>51</v>
      </c>
      <c r="B40" s="50">
        <v>2777</v>
      </c>
      <c r="C40" s="50">
        <v>0</v>
      </c>
      <c r="D40" s="117"/>
      <c r="E40" s="146"/>
      <c r="F40" s="146"/>
      <c r="G40" s="146"/>
      <c r="H40" s="119"/>
    </row>
    <row r="41" spans="1:8" ht="12.75">
      <c r="A41" t="s">
        <v>101</v>
      </c>
      <c r="B41" s="121">
        <v>0</v>
      </c>
      <c r="C41" s="50">
        <v>0</v>
      </c>
      <c r="D41" s="117"/>
      <c r="E41" s="146"/>
      <c r="F41" s="146"/>
      <c r="G41" s="146"/>
      <c r="H41" s="119"/>
    </row>
    <row r="42" spans="1:8" ht="12.75">
      <c r="A42" t="s">
        <v>19</v>
      </c>
      <c r="B42" s="121">
        <v>0</v>
      </c>
      <c r="C42" s="121">
        <v>61</v>
      </c>
      <c r="D42" s="117"/>
      <c r="E42" s="146"/>
      <c r="F42" s="146"/>
      <c r="G42" s="146"/>
      <c r="H42" s="119"/>
    </row>
    <row r="43" spans="1:8" ht="13.5" thickBot="1">
      <c r="A43" s="42" t="s">
        <v>52</v>
      </c>
      <c r="B43" s="51">
        <v>-109</v>
      </c>
      <c r="C43" s="51">
        <v>-178</v>
      </c>
      <c r="D43" s="112"/>
      <c r="E43" s="147"/>
      <c r="F43" s="147"/>
      <c r="G43" s="147"/>
      <c r="H43" s="119"/>
    </row>
    <row r="44" spans="1:8" ht="13.5" thickBot="1">
      <c r="A44" s="71" t="s">
        <v>60</v>
      </c>
      <c r="B44" s="52">
        <f>SUM(B39:B43)</f>
        <v>324741</v>
      </c>
      <c r="C44" s="52">
        <f>SUM(C39:C43)</f>
        <v>22174</v>
      </c>
      <c r="D44" s="112"/>
      <c r="E44" s="148"/>
      <c r="F44" s="148"/>
      <c r="G44" s="148"/>
      <c r="H44" s="119"/>
    </row>
    <row r="45" spans="1:8" ht="24">
      <c r="A45" s="53" t="s">
        <v>53</v>
      </c>
      <c r="B45" s="43">
        <v>-2586</v>
      </c>
      <c r="C45" s="43">
        <v>-26069</v>
      </c>
      <c r="D45" s="118"/>
      <c r="E45" s="145"/>
      <c r="F45" s="145"/>
      <c r="G45" s="145"/>
      <c r="H45" s="119"/>
    </row>
    <row r="46" spans="1:8" ht="12.75">
      <c r="A46" s="62" t="s">
        <v>54</v>
      </c>
      <c r="B46" s="43">
        <f>B31+B37+B44+B45</f>
        <v>-656374</v>
      </c>
      <c r="C46" s="43">
        <f>C31+C37+C44+C45</f>
        <v>525174</v>
      </c>
      <c r="D46" s="118"/>
      <c r="E46" s="145"/>
      <c r="F46" s="145"/>
      <c r="G46" s="145"/>
      <c r="H46" s="119"/>
    </row>
    <row r="47" spans="1:8" ht="12.75">
      <c r="A47" s="60" t="s">
        <v>55</v>
      </c>
      <c r="B47" s="43">
        <v>3794533</v>
      </c>
      <c r="C47" s="43">
        <v>2495697</v>
      </c>
      <c r="D47" s="117"/>
      <c r="E47" s="145"/>
      <c r="F47" s="145"/>
      <c r="G47" s="145"/>
      <c r="H47" s="119"/>
    </row>
    <row r="48" spans="1:8" ht="12.75">
      <c r="A48" s="55" t="s">
        <v>56</v>
      </c>
      <c r="B48" s="54">
        <f>SUM(B46:B47)</f>
        <v>3138159</v>
      </c>
      <c r="C48" s="54">
        <f>SUM(C46:C47)</f>
        <v>3020871</v>
      </c>
      <c r="D48" s="111"/>
      <c r="E48" s="149"/>
      <c r="F48" s="149"/>
      <c r="G48" s="149"/>
      <c r="H48" s="119"/>
    </row>
    <row r="49" spans="4:8" ht="12.75">
      <c r="D49" s="119"/>
      <c r="E49" s="119"/>
      <c r="F49" s="119"/>
      <c r="G49" s="119"/>
      <c r="H49" s="119"/>
    </row>
    <row r="50" spans="4:7" ht="12.75">
      <c r="D50" s="119"/>
      <c r="E50" s="119"/>
      <c r="F50" s="119"/>
      <c r="G50" s="119"/>
    </row>
    <row r="51" spans="1:4" ht="12.75">
      <c r="A51" s="40" t="s">
        <v>22</v>
      </c>
      <c r="B51" s="22"/>
      <c r="C51" s="22" t="s">
        <v>0</v>
      </c>
      <c r="D51" s="119"/>
    </row>
    <row r="52" spans="1:3" ht="12.75">
      <c r="A52" s="40"/>
      <c r="B52" s="22"/>
      <c r="C52" s="22"/>
    </row>
    <row r="53" spans="1:3" ht="12.75">
      <c r="A53" s="40"/>
      <c r="B53" s="22"/>
      <c r="C53" s="22"/>
    </row>
    <row r="54" spans="1:3" ht="12.75">
      <c r="A54" s="40" t="s">
        <v>23</v>
      </c>
      <c r="B54" s="22"/>
      <c r="C54" s="22" t="s">
        <v>24</v>
      </c>
    </row>
    <row r="55" spans="1:3" ht="14.25">
      <c r="A55" s="24"/>
      <c r="B55" s="24"/>
      <c r="C55" s="24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7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34.00390625" style="0" customWidth="1"/>
    <col min="2" max="2" width="13.8515625" style="0" customWidth="1"/>
    <col min="3" max="3" width="18.421875" style="0" customWidth="1"/>
    <col min="4" max="4" width="13.00390625" style="0" customWidth="1"/>
    <col min="5" max="5" width="21.8515625" style="0" customWidth="1"/>
    <col min="6" max="6" width="11.28125" style="0" customWidth="1"/>
    <col min="8" max="8" width="32.28125" style="0" customWidth="1"/>
    <col min="9" max="9" width="12.7109375" style="0" customWidth="1"/>
    <col min="10" max="10" width="19.28125" style="0" customWidth="1"/>
    <col min="11" max="11" width="13.140625" style="0" customWidth="1"/>
    <col min="12" max="12" width="21.7109375" style="0" customWidth="1"/>
    <col min="13" max="13" width="14.00390625" style="0" customWidth="1"/>
  </cols>
  <sheetData>
    <row r="2" spans="1:6" ht="12.75">
      <c r="A2" s="162" t="s">
        <v>110</v>
      </c>
      <c r="B2" s="163"/>
      <c r="C2" s="163"/>
      <c r="D2" s="163"/>
      <c r="E2" s="164"/>
      <c r="F2" s="164"/>
    </row>
    <row r="3" spans="1:6" ht="12.75">
      <c r="A3" s="164"/>
      <c r="B3" s="164"/>
      <c r="C3" s="164"/>
      <c r="D3" s="164"/>
      <c r="E3" s="164"/>
      <c r="F3" s="164"/>
    </row>
    <row r="5" spans="1:13" ht="60">
      <c r="A5" s="129"/>
      <c r="B5" s="130" t="s">
        <v>63</v>
      </c>
      <c r="C5" s="130" t="s">
        <v>64</v>
      </c>
      <c r="D5" s="130" t="s">
        <v>65</v>
      </c>
      <c r="E5" s="130" t="s">
        <v>66</v>
      </c>
      <c r="F5" s="130" t="s">
        <v>67</v>
      </c>
      <c r="H5" s="119"/>
      <c r="I5" s="119"/>
      <c r="J5" s="119"/>
      <c r="K5" s="119"/>
      <c r="L5" s="119"/>
      <c r="M5" s="119"/>
    </row>
    <row r="6" spans="1:13" ht="15">
      <c r="A6" s="131"/>
      <c r="B6" s="132"/>
      <c r="C6" s="132"/>
      <c r="D6" s="132"/>
      <c r="E6" s="132"/>
      <c r="F6" s="132"/>
      <c r="H6" s="119"/>
      <c r="I6" s="119"/>
      <c r="J6" s="119"/>
      <c r="K6" s="119"/>
      <c r="L6" s="119"/>
      <c r="M6" s="119"/>
    </row>
    <row r="7" spans="1:13" ht="15">
      <c r="A7" s="133" t="s">
        <v>99</v>
      </c>
      <c r="B7" s="122">
        <v>781987</v>
      </c>
      <c r="C7" s="122">
        <v>350</v>
      </c>
      <c r="D7" s="123">
        <v>0</v>
      </c>
      <c r="E7" s="122">
        <v>197393</v>
      </c>
      <c r="F7" s="122">
        <f>SUM(B7:E7)</f>
        <v>979730</v>
      </c>
      <c r="H7" s="181"/>
      <c r="I7" s="136"/>
      <c r="J7" s="136"/>
      <c r="K7" s="36"/>
      <c r="L7" s="136"/>
      <c r="M7" s="136"/>
    </row>
    <row r="8" spans="1:13" ht="14.25">
      <c r="A8" s="132" t="s">
        <v>68</v>
      </c>
      <c r="B8" s="123">
        <v>0</v>
      </c>
      <c r="C8" s="123">
        <v>0</v>
      </c>
      <c r="D8" s="123">
        <v>0</v>
      </c>
      <c r="E8" s="123">
        <v>0</v>
      </c>
      <c r="F8" s="125">
        <f aca="true" t="shared" si="0" ref="F8:F18">SUM(B8:E8)</f>
        <v>0</v>
      </c>
      <c r="H8" s="182"/>
      <c r="I8" s="36"/>
      <c r="J8" s="36"/>
      <c r="K8" s="36"/>
      <c r="L8" s="36"/>
      <c r="M8" s="138"/>
    </row>
    <row r="9" spans="1:13" ht="28.5">
      <c r="A9" s="134" t="s">
        <v>69</v>
      </c>
      <c r="B9" s="123">
        <v>0</v>
      </c>
      <c r="C9" s="123">
        <v>0</v>
      </c>
      <c r="D9" s="123">
        <v>0</v>
      </c>
      <c r="E9" s="123">
        <v>72800</v>
      </c>
      <c r="F9" s="126">
        <f t="shared" si="0"/>
        <v>72800</v>
      </c>
      <c r="H9" s="183"/>
      <c r="I9" s="36"/>
      <c r="J9" s="36"/>
      <c r="K9" s="36"/>
      <c r="L9" s="36"/>
      <c r="M9" s="84"/>
    </row>
    <row r="10" spans="1:13" ht="14.25">
      <c r="A10" s="132" t="s">
        <v>70</v>
      </c>
      <c r="B10" s="123">
        <v>0</v>
      </c>
      <c r="C10" s="123">
        <v>0</v>
      </c>
      <c r="D10" s="123">
        <v>0</v>
      </c>
      <c r="E10" s="123">
        <v>-46576</v>
      </c>
      <c r="F10" s="123">
        <f t="shared" si="0"/>
        <v>-46576</v>
      </c>
      <c r="H10" s="182"/>
      <c r="I10" s="36"/>
      <c r="J10" s="36"/>
      <c r="K10" s="36"/>
      <c r="L10" s="36"/>
      <c r="M10" s="36"/>
    </row>
    <row r="11" spans="1:13" ht="57">
      <c r="A11" s="135" t="s">
        <v>71</v>
      </c>
      <c r="B11" s="123">
        <v>139323</v>
      </c>
      <c r="C11" s="123">
        <v>-289</v>
      </c>
      <c r="D11" s="123">
        <v>0</v>
      </c>
      <c r="E11" s="123">
        <v>-139707</v>
      </c>
      <c r="F11" s="123">
        <f t="shared" si="0"/>
        <v>-673</v>
      </c>
      <c r="H11" s="183"/>
      <c r="I11" s="36"/>
      <c r="J11" s="36"/>
      <c r="K11" s="36"/>
      <c r="L11" s="36"/>
      <c r="M11" s="36"/>
    </row>
    <row r="12" spans="1:13" ht="15">
      <c r="A12" s="133" t="s">
        <v>111</v>
      </c>
      <c r="B12" s="127">
        <f>SUM(B7:B11)</f>
        <v>921310</v>
      </c>
      <c r="C12" s="127">
        <f>SUM(C7:C11)</f>
        <v>61</v>
      </c>
      <c r="D12" s="127">
        <f>SUM(D7:D11)</f>
        <v>0</v>
      </c>
      <c r="E12" s="127">
        <f>SUM(E7:E11)</f>
        <v>83910</v>
      </c>
      <c r="F12" s="128">
        <f t="shared" si="0"/>
        <v>1005281</v>
      </c>
      <c r="H12" s="181"/>
      <c r="I12" s="139"/>
      <c r="J12" s="139"/>
      <c r="K12" s="139"/>
      <c r="L12" s="139"/>
      <c r="M12" s="140"/>
    </row>
    <row r="13" spans="1:13" ht="15">
      <c r="A13" s="133" t="s">
        <v>100</v>
      </c>
      <c r="B13" s="124">
        <v>921310</v>
      </c>
      <c r="C13" s="124">
        <v>161</v>
      </c>
      <c r="D13" s="127">
        <v>0</v>
      </c>
      <c r="E13" s="124">
        <v>98354</v>
      </c>
      <c r="F13" s="124">
        <f t="shared" si="0"/>
        <v>1019825</v>
      </c>
      <c r="H13" s="181"/>
      <c r="I13" s="137"/>
      <c r="J13" s="137"/>
      <c r="K13" s="139"/>
      <c r="L13" s="137"/>
      <c r="M13" s="137"/>
    </row>
    <row r="14" spans="1:13" ht="14.25">
      <c r="A14" s="132" t="s">
        <v>68</v>
      </c>
      <c r="B14" s="123">
        <v>0</v>
      </c>
      <c r="C14" s="123">
        <v>0</v>
      </c>
      <c r="D14" s="123">
        <v>0</v>
      </c>
      <c r="E14" s="123">
        <v>0</v>
      </c>
      <c r="F14" s="125">
        <f t="shared" si="0"/>
        <v>0</v>
      </c>
      <c r="H14" s="182"/>
      <c r="I14" s="36"/>
      <c r="J14" s="36"/>
      <c r="K14" s="36"/>
      <c r="L14" s="36"/>
      <c r="M14" s="138"/>
    </row>
    <row r="15" spans="1:13" ht="28.5">
      <c r="A15" s="134" t="s">
        <v>69</v>
      </c>
      <c r="B15" s="123">
        <v>0</v>
      </c>
      <c r="C15" s="123">
        <v>0</v>
      </c>
      <c r="D15" s="123">
        <v>0</v>
      </c>
      <c r="E15" s="123">
        <v>7291</v>
      </c>
      <c r="F15" s="126">
        <f t="shared" si="0"/>
        <v>7291</v>
      </c>
      <c r="H15" s="183"/>
      <c r="I15" s="36"/>
      <c r="J15" s="36"/>
      <c r="K15" s="36"/>
      <c r="L15" s="36"/>
      <c r="M15" s="84"/>
    </row>
    <row r="16" spans="1:13" ht="14.25">
      <c r="A16" s="132" t="s">
        <v>70</v>
      </c>
      <c r="B16" s="123">
        <v>0</v>
      </c>
      <c r="C16" s="123">
        <v>0</v>
      </c>
      <c r="D16" s="123">
        <v>0</v>
      </c>
      <c r="E16" s="123">
        <v>-313</v>
      </c>
      <c r="F16" s="123">
        <f t="shared" si="0"/>
        <v>-313</v>
      </c>
      <c r="H16" s="182"/>
      <c r="I16" s="36"/>
      <c r="J16" s="36"/>
      <c r="K16" s="36"/>
      <c r="L16" s="36"/>
      <c r="M16" s="36"/>
    </row>
    <row r="17" spans="1:13" ht="57">
      <c r="A17" s="135" t="s">
        <v>71</v>
      </c>
      <c r="B17" s="123">
        <v>159504</v>
      </c>
      <c r="C17" s="123">
        <v>-161</v>
      </c>
      <c r="D17" s="123">
        <v>0</v>
      </c>
      <c r="E17" s="123">
        <v>-86931</v>
      </c>
      <c r="F17" s="123">
        <f t="shared" si="0"/>
        <v>72412</v>
      </c>
      <c r="H17" s="183"/>
      <c r="I17" s="36"/>
      <c r="J17" s="36"/>
      <c r="K17" s="36"/>
      <c r="L17" s="36"/>
      <c r="M17" s="36"/>
    </row>
    <row r="18" spans="1:13" ht="15">
      <c r="A18" s="133" t="s">
        <v>112</v>
      </c>
      <c r="B18" s="127">
        <f>SUM(B13:B17)</f>
        <v>1080814</v>
      </c>
      <c r="C18" s="127">
        <f>SUM(C13:C17)</f>
        <v>0</v>
      </c>
      <c r="D18" s="127">
        <f>SUM(D13:D17)</f>
        <v>0</v>
      </c>
      <c r="E18" s="127">
        <f>SUM(E13:E17)</f>
        <v>18401</v>
      </c>
      <c r="F18" s="128">
        <f t="shared" si="0"/>
        <v>1099215</v>
      </c>
      <c r="H18" s="181"/>
      <c r="I18" s="139"/>
      <c r="J18" s="139"/>
      <c r="K18" s="139"/>
      <c r="L18" s="139"/>
      <c r="M18" s="140"/>
    </row>
    <row r="19" spans="1:13" ht="15">
      <c r="A19" s="150"/>
      <c r="B19" s="151"/>
      <c r="C19" s="151"/>
      <c r="D19" s="151"/>
      <c r="E19" s="151"/>
      <c r="F19" s="152"/>
      <c r="G19" s="119"/>
      <c r="H19" s="139"/>
      <c r="I19" s="139"/>
      <c r="J19" s="139"/>
      <c r="K19" s="139"/>
      <c r="L19" s="140"/>
      <c r="M19" s="119"/>
    </row>
    <row r="20" spans="1:13" ht="15">
      <c r="A20" s="40" t="s">
        <v>22</v>
      </c>
      <c r="B20" s="22"/>
      <c r="C20" s="22" t="s">
        <v>0</v>
      </c>
      <c r="D20" s="119"/>
      <c r="E20" s="119"/>
      <c r="F20" s="119"/>
      <c r="G20" s="119"/>
      <c r="H20" s="137"/>
      <c r="I20" s="137"/>
      <c r="J20" s="137"/>
      <c r="K20" s="137"/>
      <c r="L20" s="137"/>
      <c r="M20" s="119"/>
    </row>
    <row r="21" spans="1:13" ht="14.25">
      <c r="A21" s="40"/>
      <c r="B21" s="22"/>
      <c r="C21" s="22"/>
      <c r="D21" s="119"/>
      <c r="E21" s="119"/>
      <c r="F21" s="119"/>
      <c r="G21" s="119"/>
      <c r="H21" s="36"/>
      <c r="I21" s="36"/>
      <c r="J21" s="36"/>
      <c r="K21" s="36"/>
      <c r="L21" s="138"/>
      <c r="M21" s="119"/>
    </row>
    <row r="22" spans="1:12" ht="14.25">
      <c r="A22" s="40"/>
      <c r="B22" s="22"/>
      <c r="C22" s="22"/>
      <c r="D22" s="119"/>
      <c r="E22" s="119"/>
      <c r="F22" s="119"/>
      <c r="G22" s="119"/>
      <c r="H22" s="36"/>
      <c r="I22" s="36"/>
      <c r="J22" s="36"/>
      <c r="K22" s="36"/>
      <c r="L22" s="84"/>
    </row>
    <row r="23" spans="1:12" ht="14.25">
      <c r="A23" s="40" t="s">
        <v>23</v>
      </c>
      <c r="B23" s="22"/>
      <c r="C23" s="22" t="s">
        <v>24</v>
      </c>
      <c r="D23" s="119"/>
      <c r="E23" s="119"/>
      <c r="F23" s="119"/>
      <c r="G23" s="119"/>
      <c r="H23" s="36"/>
      <c r="I23" s="36"/>
      <c r="J23" s="36"/>
      <c r="K23" s="36"/>
      <c r="L23" s="36"/>
    </row>
    <row r="24" spans="4:12" ht="14.25">
      <c r="D24" s="119"/>
      <c r="E24" s="119"/>
      <c r="F24" s="119"/>
      <c r="G24" s="119"/>
      <c r="H24" s="36"/>
      <c r="I24" s="36"/>
      <c r="J24" s="36"/>
      <c r="K24" s="36"/>
      <c r="L24" s="36"/>
    </row>
    <row r="25" spans="1:12" ht="15">
      <c r="A25" s="150"/>
      <c r="B25" s="119"/>
      <c r="C25" s="119"/>
      <c r="D25" s="119"/>
      <c r="E25" s="119"/>
      <c r="F25" s="119"/>
      <c r="G25" s="119"/>
      <c r="H25" s="139"/>
      <c r="I25" s="139"/>
      <c r="J25" s="139"/>
      <c r="K25" s="139"/>
      <c r="L25" s="140"/>
    </row>
    <row r="26" spans="1:7" ht="12.75">
      <c r="A26" s="119"/>
      <c r="B26" s="119"/>
      <c r="C26" s="119"/>
      <c r="D26" s="119"/>
      <c r="E26" s="119"/>
      <c r="F26" s="119"/>
      <c r="G26" s="119"/>
    </row>
    <row r="27" spans="1:7" ht="12.75">
      <c r="A27" s="119"/>
      <c r="B27" s="119"/>
      <c r="C27" s="119"/>
      <c r="D27" s="119"/>
      <c r="E27" s="119"/>
      <c r="F27" s="119"/>
      <c r="G27" s="119"/>
    </row>
  </sheetData>
  <sheetProtection/>
  <mergeCells count="1">
    <mergeCell ref="A2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Оторбаев Улан Кайнарбекович</cp:lastModifiedBy>
  <cp:lastPrinted>2015-04-07T11:37:05Z</cp:lastPrinted>
  <dcterms:created xsi:type="dcterms:W3CDTF">1996-10-08T23:32:33Z</dcterms:created>
  <dcterms:modified xsi:type="dcterms:W3CDTF">2016-11-10T08:50:00Z</dcterms:modified>
  <cp:category/>
  <cp:version/>
  <cp:contentType/>
  <cp:contentStatus/>
</cp:coreProperties>
</file>