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4-й квартал 2016 г\"/>
    </mc:Choice>
  </mc:AlternateContent>
  <bookViews>
    <workbookView xWindow="0" yWindow="0" windowWidth="20490" windowHeight="7755" activeTab="3"/>
  </bookViews>
  <sheets>
    <sheet name="офп" sheetId="3" r:id="rId1"/>
    <sheet name="осп" sheetId="5" r:id="rId2"/>
    <sheet name="ОДДС" sheetId="6" r:id="rId3"/>
    <sheet name="Капитал" sheetId="7" r:id="rId4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7" l="1"/>
  <c r="F16" i="7"/>
  <c r="F15" i="7"/>
  <c r="F14" i="7"/>
  <c r="F13" i="7"/>
  <c r="E12" i="7"/>
  <c r="E17" i="7" s="1"/>
  <c r="D12" i="7"/>
  <c r="D17" i="7" s="1"/>
  <c r="C12" i="7"/>
  <c r="B12" i="7"/>
  <c r="B17" i="7" s="1"/>
  <c r="F11" i="7"/>
  <c r="F10" i="7"/>
  <c r="F9" i="7"/>
  <c r="F8" i="7"/>
  <c r="F7" i="7"/>
  <c r="C43" i="6"/>
  <c r="B43" i="6"/>
  <c r="C36" i="6"/>
  <c r="B36" i="6"/>
  <c r="C28" i="6"/>
  <c r="C30" i="6" s="1"/>
  <c r="C45" i="6" s="1"/>
  <c r="C47" i="6" s="1"/>
  <c r="C15" i="6"/>
  <c r="B15" i="6"/>
  <c r="B28" i="6" s="1"/>
  <c r="B30" i="6" s="1"/>
  <c r="B45" i="6" s="1"/>
  <c r="B47" i="6" s="1"/>
  <c r="F17" i="7" l="1"/>
  <c r="F12" i="7"/>
  <c r="B48" i="3"/>
  <c r="D46" i="3"/>
  <c r="C46" i="3"/>
  <c r="B46" i="3"/>
  <c r="D38" i="3"/>
  <c r="D48" i="3" s="1"/>
  <c r="C38" i="3"/>
  <c r="C48" i="3" s="1"/>
  <c r="B38" i="3"/>
  <c r="B20" i="3"/>
  <c r="D19" i="3"/>
  <c r="C19" i="3"/>
  <c r="B19" i="3"/>
  <c r="D16" i="3"/>
  <c r="D20" i="3" s="1"/>
  <c r="C16" i="3"/>
  <c r="C20" i="3" s="1"/>
  <c r="B16" i="3"/>
  <c r="D11" i="3"/>
  <c r="C11" i="3"/>
  <c r="C26" i="3" s="1"/>
  <c r="B11" i="3"/>
  <c r="B26" i="3" s="1"/>
  <c r="C17" i="5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D26" i="3" l="1"/>
</calcChain>
</file>

<file path=xl/sharedStrings.xml><?xml version="1.0" encoding="utf-8"?>
<sst xmlns="http://schemas.openxmlformats.org/spreadsheetml/2006/main" count="148" uniqueCount="113">
  <si>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</si>
  <si>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</si>
  <si>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</si>
  <si>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</si>
  <si>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</si>
  <si>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</si>
  <si>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</si>
  <si>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</si>
  <si>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</si>
  <si>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</si>
  <si>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</si>
  <si>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</si>
  <si>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</si>
  <si>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</si>
  <si>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</si>
  <si>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</si>
  <si>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</si>
  <si>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</si>
  <si>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</si>
  <si>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</si>
  <si>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</si>
  <si>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</si>
  <si>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</si>
  <si>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</si>
  <si>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</si>
  <si>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</si>
  <si>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</si>
  <si>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</si>
  <si>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</si>
  <si>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</si>
  <si>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</si>
  <si>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</si>
  <si>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</si>
  <si>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</si>
  <si>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</si>
  <si>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</si>
  <si>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</si>
  <si>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</si>
  <si>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</si>
  <si>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</si>
  <si>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</si>
  <si>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</si>
  <si>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</si>
  <si>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</si>
  <si>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</si>
  <si>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</si>
  <si>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</si>
  <si>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</si>
  <si>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</si>
  <si>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</si>
  <si>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</si>
  <si>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</si>
  <si>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</si>
  <si>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</si>
  <si>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</si>
  <si>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</si>
  <si>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</si>
  <si>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</si>
  <si>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</si>
  <si>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</si>
  <si>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>декабрь 2016 г.</t>
  </si>
  <si>
    <t>ОАО "КЫРГЫЗСТАН Коммерциялык банктын" 2016-жылдын  31-декабрына карата  жалпы киреше отчету</t>
  </si>
  <si>
    <t xml:space="preserve">2016-жылдын 31-декабрына карата финансылык абал жөнүндө отчет  </t>
  </si>
  <si>
    <t>декабрь 2014 г.</t>
  </si>
  <si>
    <t>Операциялык иштен акча каражаттарынын кыймылы</t>
  </si>
  <si>
    <t>миң сом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</si>
  <si>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</si>
  <si>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</si>
  <si>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</si>
  <si>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</si>
  <si>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Таза операциялык активдердин өзгөрүүсүнө чейин операциялык ишмердигиндеги акча каражаттардын кыймылы</t>
  </si>
  <si>
    <t>Операциялык активдердин жана милдеттенмелердин өзгөрүүлөрү:</t>
  </si>
  <si>
    <t>Операциялык активдердин көбөйүшү/(азайышы)</t>
  </si>
  <si>
    <t>Башка банктарда жана насыя мекемелердеги акча каражаттар</t>
  </si>
  <si>
    <t>Кардарларга берилген ссудалар</t>
  </si>
  <si>
    <t>Операциялык милдеттенмелердин көбөйүшү/(азайышы)</t>
  </si>
  <si>
    <t>Насыя мекемелердин акча каражаттары</t>
  </si>
  <si>
    <t>Кардарлардын акча каражаттары</t>
  </si>
  <si>
    <t>Пайдага карай салыкты төлөөгө чейин операциялык ишмердигиндеги акча каражаттардын таза агымы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</si>
  <si>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</si>
  <si>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</si>
  <si>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</si>
  <si>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Негизги каражаттарды сатуудан киреше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</si>
  <si>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</si>
  <si>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</si>
  <si>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Инвестициялык ишмердигинен акча каражаттын таза агып чыгуусу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</si>
  <si>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</si>
  <si>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</si>
  <si>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</si>
  <si>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Акция сатып алуу учун</t>
  </si>
  <si>
    <t>Төлөнгөн үлүштүк кирешелер</t>
  </si>
  <si>
    <t>Операциялык ишмердигинен акча каражаттардын таза агымы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</si>
  <si>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</si>
  <si>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</si>
  <si>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</si>
  <si>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</si>
  <si>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Башкаруу төрагасы</t>
  </si>
  <si>
    <t>2016-жылдын 31-декабрына карата акча каражаттарынын жылышы жөнүндө отчет</t>
  </si>
  <si>
    <t>IV - квартал  2016г.</t>
  </si>
  <si>
    <t>IV - квартал  2015г.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</si>
  <si>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</si>
  <si>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</si>
  <si>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</si>
  <si>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</si>
  <si>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капитал</t>
  </si>
  <si>
    <t xml:space="preserve">2014-жылдын 31-декабрга 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</si>
  <si>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</si>
  <si>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</si>
  <si>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</si>
  <si>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</si>
  <si>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2015-жылдын 31-декабрга</t>
  </si>
  <si>
    <t>2016-жылдын 30-сентябрына</t>
  </si>
  <si>
    <t>2016-жылдын 31-декабрына карата капиталдын өзгөрүшү жөнүндө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</si>
</sst>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3" fontId="10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2" fillId="0" borderId="0" xfId="8" applyNumberFormat="1" applyFont="1" applyFill="1" applyBorder="1" applyAlignment="1"/>
    <xf numFmtId="3" fontId="9" fillId="0" borderId="0" xfId="0" applyNumberFormat="1" applyFont="1" applyFill="1"/>
    <xf numFmtId="0" fontId="9" fillId="0" borderId="4" xfId="0" applyFont="1" applyFill="1" applyBorder="1"/>
    <xf numFmtId="3" fontId="9" fillId="0" borderId="0" xfId="0" applyNumberFormat="1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9" fillId="0" borderId="5" xfId="3" applyFont="1" applyBorder="1" applyAlignment="1"/>
    <xf numFmtId="0" fontId="20" fillId="0" borderId="5" xfId="0" applyFont="1" applyBorder="1" applyAlignment="1">
      <alignment horizontal="center" wrapText="1"/>
    </xf>
    <xf numFmtId="0" fontId="19" fillId="0" borderId="5" xfId="3" applyFont="1" applyBorder="1" applyAlignment="1">
      <alignment vertical="top" wrapText="1"/>
    </xf>
    <xf numFmtId="168" fontId="20" fillId="0" borderId="5" xfId="0" applyNumberFormat="1" applyFont="1" applyBorder="1" applyAlignment="1">
      <alignment horizontal="center" wrapText="1"/>
    </xf>
    <xf numFmtId="0" fontId="19" fillId="0" borderId="0" xfId="3" applyFont="1" applyBorder="1" applyAlignment="1">
      <alignment vertical="top"/>
    </xf>
    <xf numFmtId="0" fontId="1" fillId="0" borderId="5" xfId="7" applyFont="1" applyFill="1" applyBorder="1" applyAlignment="1"/>
    <xf numFmtId="0" fontId="22" fillId="0" borderId="0" xfId="3" applyFont="1" applyBorder="1" applyAlignment="1">
      <alignment horizontal="left" vertical="top"/>
    </xf>
    <xf numFmtId="165" fontId="22" fillId="0" borderId="0" xfId="3" applyNumberFormat="1" applyFont="1" applyFill="1" applyBorder="1" applyAlignment="1"/>
    <xf numFmtId="0" fontId="1" fillId="0" borderId="0" xfId="8" applyFont="1" applyFill="1" applyBorder="1" applyAlignment="1"/>
    <xf numFmtId="0" fontId="1" fillId="0" borderId="5" xfId="8" applyFont="1" applyFill="1" applyBorder="1" applyAlignment="1">
      <alignment wrapText="1"/>
    </xf>
    <xf numFmtId="0" fontId="22" fillId="0" borderId="0" xfId="3" applyFont="1" applyBorder="1" applyAlignment="1">
      <alignment horizontal="left" vertical="top" wrapText="1"/>
    </xf>
    <xf numFmtId="0" fontId="22" fillId="0" borderId="5" xfId="3" applyFont="1" applyBorder="1" applyAlignment="1">
      <alignment horizontal="left" vertical="top"/>
    </xf>
    <xf numFmtId="0" fontId="22" fillId="0" borderId="5" xfId="3" applyFont="1" applyBorder="1" applyAlignment="1">
      <alignment horizontal="left" wrapText="1"/>
    </xf>
    <xf numFmtId="0" fontId="22" fillId="2" borderId="7" xfId="3" applyFont="1" applyFill="1" applyBorder="1" applyAlignment="1">
      <alignment horizontal="left" wrapText="1"/>
    </xf>
    <xf numFmtId="0" fontId="19" fillId="0" borderId="5" xfId="3" applyFont="1" applyBorder="1" applyAlignment="1">
      <alignment horizontal="left" vertical="top"/>
    </xf>
    <xf numFmtId="0" fontId="19" fillId="0" borderId="0" xfId="3" applyFont="1" applyBorder="1" applyAlignment="1">
      <alignment horizontal="left" vertical="top"/>
    </xf>
    <xf numFmtId="0" fontId="22" fillId="0" borderId="0" xfId="7" applyFont="1" applyBorder="1" applyAlignment="1">
      <alignment horizontal="left" wrapText="1"/>
    </xf>
    <xf numFmtId="0" fontId="1" fillId="0" borderId="5" xfId="7" quotePrefix="1" applyFont="1" applyFill="1" applyBorder="1" applyAlignment="1">
      <alignment horizontal="left" wrapText="1"/>
    </xf>
    <xf numFmtId="0" fontId="22" fillId="2" borderId="5" xfId="3" applyFont="1" applyFill="1" applyBorder="1" applyAlignment="1">
      <alignment horizontal="left" wrapText="1"/>
    </xf>
    <xf numFmtId="0" fontId="22" fillId="0" borderId="0" xfId="7" applyFont="1" applyFill="1" applyBorder="1" applyAlignment="1">
      <alignment horizontal="left" vertical="center" wrapText="1"/>
    </xf>
    <xf numFmtId="2" fontId="22" fillId="2" borderId="5" xfId="3" applyNumberFormat="1" applyFont="1" applyFill="1" applyBorder="1" applyAlignment="1">
      <alignment horizontal="left" wrapText="1"/>
    </xf>
    <xf numFmtId="0" fontId="22" fillId="0" borderId="9" xfId="3" applyFont="1" applyBorder="1" applyAlignment="1">
      <alignment horizontal="left"/>
    </xf>
    <xf numFmtId="2" fontId="22" fillId="0" borderId="0" xfId="3" applyNumberFormat="1" applyFont="1" applyBorder="1" applyAlignment="1">
      <alignment horizontal="left" vertical="top" wrapText="1"/>
    </xf>
    <xf numFmtId="0" fontId="19" fillId="0" borderId="5" xfId="3" applyFont="1" applyBorder="1" applyAlignment="1">
      <alignment vertical="top"/>
    </xf>
    <xf numFmtId="0" fontId="22" fillId="0" borderId="5" xfId="3" applyFont="1" applyBorder="1" applyAlignment="1"/>
    <xf numFmtId="0" fontId="22" fillId="2" borderId="5" xfId="3" applyFont="1" applyFill="1" applyBorder="1" applyAlignment="1"/>
    <xf numFmtId="0" fontId="22" fillId="0" borderId="0" xfId="3" applyFont="1" applyBorder="1" applyAlignment="1">
      <alignment vertical="top"/>
    </xf>
    <xf numFmtId="0" fontId="22" fillId="0" borderId="5" xfId="3" applyFont="1" applyBorder="1" applyAlignment="1">
      <alignment vertical="top"/>
    </xf>
    <xf numFmtId="0" fontId="22" fillId="0" borderId="9" xfId="3" applyFont="1" applyBorder="1" applyAlignment="1"/>
    <xf numFmtId="0" fontId="22" fillId="2" borderId="10" xfId="3" applyFont="1" applyFill="1" applyBorder="1" applyAlignment="1"/>
    <xf numFmtId="0" fontId="22" fillId="2" borderId="10" xfId="3" applyFont="1" applyFill="1" applyBorder="1" applyAlignment="1">
      <alignment horizontal="left"/>
    </xf>
    <xf numFmtId="165" fontId="22" fillId="0" borderId="0" xfId="3" applyNumberFormat="1" applyFont="1" applyFill="1" applyBorder="1" applyAlignment="1">
      <alignment horizontal="right"/>
    </xf>
    <xf numFmtId="0" fontId="22" fillId="0" borderId="5" xfId="3" applyFont="1" applyBorder="1" applyAlignment="1">
      <alignment vertical="top" wrapText="1"/>
    </xf>
    <xf numFmtId="0" fontId="22" fillId="0" borderId="0" xfId="3" applyFont="1" applyBorder="1" applyAlignment="1">
      <alignment vertical="top" wrapText="1"/>
    </xf>
    <xf numFmtId="0" fontId="22" fillId="0" borderId="5" xfId="3" applyFont="1" applyBorder="1" applyAlignment="1">
      <alignment wrapText="1"/>
    </xf>
    <xf numFmtId="165" fontId="19" fillId="0" borderId="0" xfId="3" applyNumberFormat="1" applyFont="1" applyFill="1" applyBorder="1" applyAlignment="1">
      <alignment horizontal="right"/>
    </xf>
    <xf numFmtId="0" fontId="15" fillId="0" borderId="0" xfId="0" applyFont="1" applyFill="1"/>
    <xf numFmtId="0" fontId="23" fillId="0" borderId="0" xfId="14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1" fillId="0" borderId="5" xfId="14" applyFont="1" applyBorder="1" applyAlignment="1">
      <alignment horizontal="right" vertical="top"/>
    </xf>
    <xf numFmtId="0" fontId="11" fillId="0" borderId="5" xfId="14" applyFont="1" applyBorder="1" applyAlignment="1">
      <alignment horizontal="center" vertical="top" wrapText="1"/>
    </xf>
    <xf numFmtId="0" fontId="11" fillId="0" borderId="5" xfId="14" applyFont="1" applyBorder="1" applyAlignment="1">
      <alignment vertical="top"/>
    </xf>
    <xf numFmtId="0" fontId="10" fillId="0" borderId="5" xfId="14" applyFont="1" applyBorder="1" applyAlignment="1">
      <alignment vertical="top"/>
    </xf>
    <xf numFmtId="0" fontId="11" fillId="0" borderId="5" xfId="0" applyFont="1" applyBorder="1" applyAlignment="1">
      <alignment vertical="top"/>
    </xf>
    <xf numFmtId="3" fontId="10" fillId="0" borderId="5" xfId="14" applyNumberFormat="1" applyFont="1" applyBorder="1"/>
    <xf numFmtId="165" fontId="10" fillId="0" borderId="5" xfId="8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right"/>
    </xf>
    <xf numFmtId="3" fontId="1" fillId="0" borderId="0" xfId="14" applyNumberFormat="1" applyFont="1" applyBorder="1"/>
    <xf numFmtId="0" fontId="10" fillId="0" borderId="5" xfId="14" applyFont="1" applyBorder="1" applyAlignment="1">
      <alignment horizontal="left" vertical="top" wrapText="1"/>
    </xf>
    <xf numFmtId="0" fontId="10" fillId="0" borderId="5" xfId="14" quotePrefix="1" applyFont="1" applyBorder="1" applyAlignment="1">
      <alignment horizontal="left" vertical="top" wrapText="1"/>
    </xf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3" fontId="11" fillId="0" borderId="5" xfId="14" applyNumberFormat="1" applyFont="1" applyBorder="1"/>
    <xf numFmtId="3" fontId="11" fillId="0" borderId="0" xfId="14" applyNumberFormat="1" applyFont="1" applyBorder="1"/>
    <xf numFmtId="0" fontId="11" fillId="0" borderId="0" xfId="0" applyFont="1" applyBorder="1" applyAlignment="1">
      <alignment vertical="top"/>
    </xf>
    <xf numFmtId="165" fontId="11" fillId="0" borderId="0" xfId="8" applyNumberFormat="1" applyFont="1" applyFill="1" applyBorder="1" applyAlignment="1">
      <alignment horizontal="right" vertical="top"/>
    </xf>
    <xf numFmtId="3" fontId="11" fillId="0" borderId="0" xfId="8" applyNumberFormat="1" applyFont="1" applyFill="1" applyBorder="1" applyAlignment="1">
      <alignment horizontal="right" vertical="top"/>
    </xf>
    <xf numFmtId="165" fontId="22" fillId="0" borderId="5" xfId="15" applyNumberFormat="1" applyFont="1" applyFill="1" applyBorder="1" applyAlignment="1"/>
    <xf numFmtId="165" fontId="22" fillId="0" borderId="6" xfId="15" applyNumberFormat="1" applyFont="1" applyFill="1" applyBorder="1" applyAlignment="1"/>
    <xf numFmtId="165" fontId="22" fillId="0" borderId="8" xfId="15" applyNumberFormat="1" applyFont="1" applyFill="1" applyBorder="1" applyAlignment="1"/>
    <xf numFmtId="165" fontId="22" fillId="2" borderId="5" xfId="15" applyNumberFormat="1" applyFont="1" applyFill="1" applyBorder="1" applyAlignment="1"/>
    <xf numFmtId="165" fontId="22" fillId="0" borderId="9" xfId="15" applyNumberFormat="1" applyFont="1" applyFill="1" applyBorder="1" applyAlignment="1"/>
    <xf numFmtId="165" fontId="22" fillId="0" borderId="10" xfId="15" applyNumberFormat="1" applyFont="1" applyFill="1" applyBorder="1" applyAlignment="1"/>
    <xf numFmtId="165" fontId="22" fillId="0" borderId="11" xfId="15" applyNumberFormat="1" applyFont="1" applyFill="1" applyBorder="1" applyAlignment="1"/>
    <xf numFmtId="165" fontId="22" fillId="2" borderId="6" xfId="15" applyNumberFormat="1" applyFont="1" applyFill="1" applyBorder="1" applyAlignment="1"/>
    <xf numFmtId="165" fontId="22" fillId="2" borderId="9" xfId="15" applyNumberFormat="1" applyFont="1" applyFill="1" applyBorder="1" applyAlignment="1">
      <alignment horizontal="right"/>
    </xf>
    <xf numFmtId="165" fontId="22" fillId="0" borderId="10" xfId="15" applyNumberFormat="1" applyFont="1" applyFill="1" applyBorder="1" applyAlignment="1">
      <alignment horizontal="right"/>
    </xf>
    <xf numFmtId="165" fontId="19" fillId="0" borderId="5" xfId="15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 vertical="center" wrapText="1"/>
    </xf>
    <xf numFmtId="168" fontId="2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165" fontId="22" fillId="0" borderId="0" xfId="15" applyNumberFormat="1" applyFont="1" applyFill="1" applyBorder="1" applyAlignment="1"/>
    <xf numFmtId="165" fontId="22" fillId="0" borderId="0" xfId="15" applyNumberFormat="1" applyFont="1" applyFill="1" applyBorder="1" applyAlignment="1">
      <alignment horizontal="right"/>
    </xf>
    <xf numFmtId="165" fontId="19" fillId="0" borderId="0" xfId="15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15" applyFont="1" applyFill="1" applyBorder="1" applyAlignment="1">
      <alignment vertical="top"/>
    </xf>
    <xf numFmtId="0" fontId="22" fillId="0" borderId="0" xfId="15" applyFont="1" applyFill="1" applyBorder="1" applyAlignment="1">
      <alignment horizontal="left" vertical="top"/>
    </xf>
    <xf numFmtId="0" fontId="22" fillId="0" borderId="0" xfId="15" applyFont="1" applyFill="1" applyBorder="1" applyAlignment="1">
      <alignment horizontal="left" vertical="top" wrapText="1"/>
    </xf>
    <xf numFmtId="0" fontId="19" fillId="0" borderId="0" xfId="15" applyFont="1" applyFill="1" applyBorder="1" applyAlignment="1">
      <alignment horizontal="left" vertical="top"/>
    </xf>
    <xf numFmtId="0" fontId="22" fillId="0" borderId="0" xfId="16" applyFont="1" applyFill="1" applyBorder="1" applyAlignment="1">
      <alignment horizontal="left" wrapText="1"/>
    </xf>
    <xf numFmtId="2" fontId="22" fillId="0" borderId="0" xfId="15" applyNumberFormat="1" applyFont="1" applyFill="1" applyBorder="1" applyAlignment="1">
      <alignment horizontal="left" vertical="top" wrapText="1"/>
    </xf>
    <xf numFmtId="0" fontId="22" fillId="0" borderId="0" xfId="15" applyFont="1" applyFill="1" applyBorder="1" applyAlignment="1">
      <alignment vertical="top"/>
    </xf>
    <xf numFmtId="0" fontId="22" fillId="0" borderId="0" xfId="15" applyFont="1" applyFill="1" applyBorder="1" applyAlignment="1">
      <alignment vertical="top" wrapText="1"/>
    </xf>
    <xf numFmtId="0" fontId="0" fillId="0" borderId="13" xfId="0" applyFill="1" applyBorder="1"/>
    <xf numFmtId="0" fontId="11" fillId="0" borderId="6" xfId="0" applyFont="1" applyBorder="1" applyAlignment="1">
      <alignment vertical="top"/>
    </xf>
    <xf numFmtId="165" fontId="11" fillId="0" borderId="6" xfId="8" applyNumberFormat="1" applyFont="1" applyFill="1" applyBorder="1" applyAlignment="1">
      <alignment horizontal="right"/>
    </xf>
    <xf numFmtId="165" fontId="11" fillId="0" borderId="13" xfId="8" applyNumberFormat="1" applyFont="1" applyFill="1" applyBorder="1" applyAlignment="1">
      <alignment horizontal="right"/>
    </xf>
    <xf numFmtId="3" fontId="11" fillId="0" borderId="13" xfId="8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7" xfId="14" applyFont="1" applyBorder="1" applyAlignment="1">
      <alignment horizontal="center" vertical="top" wrapText="1"/>
    </xf>
    <xf numFmtId="0" fontId="10" fillId="0" borderId="7" xfId="14" applyFont="1" applyBorder="1" applyAlignment="1">
      <alignment vertical="top"/>
    </xf>
    <xf numFmtId="3" fontId="10" fillId="0" borderId="7" xfId="14" applyNumberFormat="1" applyFont="1" applyBorder="1"/>
    <xf numFmtId="3" fontId="1" fillId="0" borderId="7" xfId="14" applyNumberFormat="1" applyFont="1" applyBorder="1"/>
    <xf numFmtId="3" fontId="10" fillId="0" borderId="7" xfId="8" applyNumberFormat="1" applyFont="1" applyFill="1" applyBorder="1" applyAlignment="1">
      <alignment horizontal="right"/>
    </xf>
    <xf numFmtId="165" fontId="10" fillId="0" borderId="7" xfId="8" applyNumberFormat="1" applyFont="1" applyFill="1" applyBorder="1" applyAlignment="1">
      <alignment horizontal="right"/>
    </xf>
    <xf numFmtId="3" fontId="11" fillId="0" borderId="7" xfId="14" applyNumberFormat="1" applyFont="1" applyBorder="1"/>
    <xf numFmtId="3" fontId="11" fillId="0" borderId="12" xfId="8" applyNumberFormat="1" applyFont="1" applyFill="1" applyBorder="1" applyAlignment="1">
      <alignment horizontal="right"/>
    </xf>
    <xf numFmtId="3" fontId="10" fillId="0" borderId="0" xfId="14" applyNumberFormat="1" applyFont="1" applyFill="1" applyBorder="1"/>
    <xf numFmtId="0" fontId="10" fillId="0" borderId="0" xfId="14" applyFont="1" applyFill="1" applyBorder="1"/>
    <xf numFmtId="3" fontId="1" fillId="0" borderId="0" xfId="14" applyNumberFormat="1" applyFont="1" applyFill="1" applyBorder="1"/>
    <xf numFmtId="0" fontId="10" fillId="0" borderId="0" xfId="14" quotePrefix="1" applyFont="1" applyFill="1" applyBorder="1" applyAlignment="1">
      <alignment horizontal="left" wrapText="1"/>
    </xf>
    <xf numFmtId="3" fontId="11" fillId="0" borderId="0" xfId="14" applyNumberFormat="1" applyFont="1" applyFill="1" applyBorder="1"/>
  </cellXfs>
  <cellStyles count="17"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CAP" xfId="14"/>
    <cellStyle name="Normal_JSCB Kyrgyzstan_2005_TB" xfId="6"/>
    <cellStyle name="Normal_Worksheet in   Fs" xfId="7"/>
    <cellStyle name="Normal_Worksheet in   Fs 2" xfId="16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zoomScaleSheetLayoutView="100" workbookViewId="0">
      <selection activeCell="F12" sqref="F12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97" t="s">
        <v>39</v>
      </c>
      <c r="B1" s="97"/>
      <c r="C1" s="97"/>
    </row>
    <row r="2" spans="1:9" ht="15" x14ac:dyDescent="0.25">
      <c r="A2" s="97" t="s">
        <v>62</v>
      </c>
      <c r="B2" s="97"/>
      <c r="C2" s="97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3</v>
      </c>
      <c r="D5" s="29" t="s">
        <v>63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68"/>
      <c r="G7" s="68"/>
      <c r="H7" s="12"/>
      <c r="I7" s="12"/>
    </row>
    <row r="8" spans="1:9" x14ac:dyDescent="0.2">
      <c r="A8" s="2" t="s">
        <v>5</v>
      </c>
      <c r="B8" s="16">
        <v>1413645</v>
      </c>
      <c r="C8" s="16">
        <v>1268581</v>
      </c>
      <c r="D8" s="94">
        <v>1203125</v>
      </c>
      <c r="F8" s="68"/>
      <c r="G8" s="68"/>
      <c r="H8" s="96"/>
      <c r="I8" s="12"/>
    </row>
    <row r="9" spans="1:9" x14ac:dyDescent="0.2">
      <c r="A9" s="3" t="s">
        <v>6</v>
      </c>
      <c r="B9" s="16">
        <v>1592040</v>
      </c>
      <c r="C9" s="16">
        <v>700390</v>
      </c>
      <c r="D9" s="94">
        <v>595096</v>
      </c>
      <c r="F9" s="68"/>
      <c r="G9" s="68"/>
      <c r="H9" s="96"/>
      <c r="I9" s="12"/>
    </row>
    <row r="10" spans="1:9" x14ac:dyDescent="0.2">
      <c r="A10" s="3" t="s">
        <v>7</v>
      </c>
      <c r="B10" s="16">
        <v>549428</v>
      </c>
      <c r="C10" s="16">
        <v>2337287</v>
      </c>
      <c r="D10" s="94">
        <v>356608</v>
      </c>
      <c r="F10" s="68"/>
      <c r="G10" s="68"/>
      <c r="H10" s="96"/>
      <c r="I10" s="12"/>
    </row>
    <row r="11" spans="1:9" ht="15" x14ac:dyDescent="0.25">
      <c r="A11" s="5" t="s">
        <v>8</v>
      </c>
      <c r="B11" s="13">
        <f>B8+B9+B10</f>
        <v>3555113</v>
      </c>
      <c r="C11" s="13">
        <f>C8+C9+C10</f>
        <v>4306258</v>
      </c>
      <c r="D11" s="13">
        <f>D8+D9+D10</f>
        <v>2154829</v>
      </c>
      <c r="F11" s="69"/>
      <c r="G11" s="69"/>
      <c r="H11" s="69"/>
      <c r="I11" s="12"/>
    </row>
    <row r="12" spans="1:9" ht="15" x14ac:dyDescent="0.25">
      <c r="A12" s="2" t="s">
        <v>9</v>
      </c>
      <c r="B12" s="13">
        <v>802697</v>
      </c>
      <c r="C12" s="13">
        <v>312065</v>
      </c>
      <c r="D12" s="14">
        <v>217121</v>
      </c>
      <c r="F12" s="69"/>
      <c r="G12" s="69"/>
      <c r="H12" s="71"/>
      <c r="I12" s="12"/>
    </row>
    <row r="13" spans="1:9" ht="32.25" customHeight="1" x14ac:dyDescent="0.2">
      <c r="A13" s="2" t="s">
        <v>10</v>
      </c>
      <c r="B13" s="16">
        <v>469332</v>
      </c>
      <c r="C13" s="16">
        <v>446902</v>
      </c>
      <c r="D13" s="94">
        <v>151984</v>
      </c>
      <c r="F13" s="68"/>
      <c r="G13" s="68"/>
      <c r="H13" s="96"/>
      <c r="I13" s="12"/>
    </row>
    <row r="14" spans="1:9" ht="32.25" customHeight="1" x14ac:dyDescent="0.2">
      <c r="A14" s="2" t="s">
        <v>11</v>
      </c>
      <c r="B14" s="16">
        <v>241466</v>
      </c>
      <c r="C14" s="16">
        <v>467706</v>
      </c>
      <c r="D14" s="94">
        <v>370091</v>
      </c>
      <c r="F14" s="68"/>
      <c r="G14" s="68"/>
      <c r="H14" s="96"/>
      <c r="I14" s="12"/>
    </row>
    <row r="15" spans="1:9" ht="14.25" customHeight="1" x14ac:dyDescent="0.2">
      <c r="A15" s="3" t="s">
        <v>12</v>
      </c>
      <c r="B15" s="32">
        <v>-402</v>
      </c>
      <c r="C15" s="32">
        <v>-855</v>
      </c>
      <c r="D15" s="32">
        <v>-2091</v>
      </c>
      <c r="F15" s="70"/>
      <c r="G15" s="70"/>
      <c r="H15" s="70"/>
      <c r="I15" s="12"/>
    </row>
    <row r="16" spans="1:9" ht="15" customHeight="1" x14ac:dyDescent="0.25">
      <c r="A16" s="5" t="s">
        <v>13</v>
      </c>
      <c r="B16" s="13">
        <f>B14+B15</f>
        <v>241064</v>
      </c>
      <c r="C16" s="13">
        <f>C14+C15</f>
        <v>466851</v>
      </c>
      <c r="D16" s="13">
        <f>D14+D15</f>
        <v>368000</v>
      </c>
      <c r="F16" s="69"/>
      <c r="G16" s="69"/>
      <c r="H16" s="69"/>
      <c r="I16" s="12"/>
    </row>
    <row r="17" spans="1:9" x14ac:dyDescent="0.2">
      <c r="A17" s="8" t="s">
        <v>14</v>
      </c>
      <c r="B17" s="16">
        <v>6390087</v>
      </c>
      <c r="C17" s="16">
        <v>5453371</v>
      </c>
      <c r="D17" s="94">
        <v>5200898</v>
      </c>
      <c r="F17" s="68"/>
      <c r="G17" s="68"/>
      <c r="H17" s="96"/>
      <c r="I17" s="12"/>
    </row>
    <row r="18" spans="1:9" x14ac:dyDescent="0.2">
      <c r="A18" s="3" t="s">
        <v>12</v>
      </c>
      <c r="B18" s="32">
        <v>-412992</v>
      </c>
      <c r="C18" s="32">
        <v>-361927</v>
      </c>
      <c r="D18" s="32">
        <v>-223209</v>
      </c>
      <c r="E18" s="4"/>
      <c r="F18" s="70"/>
      <c r="G18" s="70"/>
      <c r="H18" s="70"/>
      <c r="I18" s="12"/>
    </row>
    <row r="19" spans="1:9" ht="15" x14ac:dyDescent="0.25">
      <c r="A19" s="9" t="s">
        <v>15</v>
      </c>
      <c r="B19" s="14">
        <f>B17+B18</f>
        <v>5977095</v>
      </c>
      <c r="C19" s="14">
        <f>C17+C18</f>
        <v>5091444</v>
      </c>
      <c r="D19" s="14">
        <f>D17+D18</f>
        <v>4977689</v>
      </c>
      <c r="E19" s="4"/>
      <c r="F19" s="71"/>
      <c r="G19" s="71"/>
      <c r="H19" s="71"/>
      <c r="I19" s="12"/>
    </row>
    <row r="20" spans="1:9" ht="15" x14ac:dyDescent="0.25">
      <c r="A20" s="9" t="s">
        <v>16</v>
      </c>
      <c r="B20" s="13">
        <f>B16+B19</f>
        <v>6218159</v>
      </c>
      <c r="C20" s="13">
        <f>C16+C19</f>
        <v>5558295</v>
      </c>
      <c r="D20" s="13">
        <f>D16+D19</f>
        <v>5345689</v>
      </c>
      <c r="E20" s="4"/>
      <c r="F20" s="69"/>
      <c r="G20" s="69"/>
      <c r="H20" s="69"/>
      <c r="I20" s="12"/>
    </row>
    <row r="21" spans="1:9" ht="57" x14ac:dyDescent="0.2">
      <c r="A21" s="2" t="s">
        <v>17</v>
      </c>
      <c r="B21" s="32">
        <v>-5905</v>
      </c>
      <c r="C21" s="16"/>
      <c r="D21" s="94"/>
      <c r="E21" s="4"/>
      <c r="F21" s="70"/>
      <c r="G21" s="68"/>
      <c r="H21" s="96"/>
      <c r="I21" s="12"/>
    </row>
    <row r="22" spans="1:9" x14ac:dyDescent="0.2">
      <c r="A22" s="10" t="s">
        <v>18</v>
      </c>
      <c r="B22" s="16">
        <v>0</v>
      </c>
      <c r="C22" s="16"/>
      <c r="D22" s="94"/>
      <c r="E22" s="4"/>
      <c r="F22" s="68"/>
      <c r="G22" s="68"/>
      <c r="H22" s="96"/>
      <c r="I22" s="12"/>
    </row>
    <row r="23" spans="1:9" x14ac:dyDescent="0.2">
      <c r="A23" s="3" t="s">
        <v>19</v>
      </c>
      <c r="B23" s="16">
        <v>495997</v>
      </c>
      <c r="C23" s="16">
        <v>495181</v>
      </c>
      <c r="D23" s="94">
        <v>428793</v>
      </c>
      <c r="F23" s="68"/>
      <c r="G23" s="68"/>
      <c r="H23" s="96"/>
      <c r="I23" s="12"/>
    </row>
    <row r="24" spans="1:9" ht="13.5" customHeight="1" x14ac:dyDescent="0.2">
      <c r="A24" s="3" t="s">
        <v>20</v>
      </c>
      <c r="B24" s="16">
        <v>302335</v>
      </c>
      <c r="C24" s="16">
        <v>208195</v>
      </c>
      <c r="D24" s="16">
        <v>188223</v>
      </c>
      <c r="F24" s="68"/>
      <c r="G24" s="68"/>
      <c r="H24" s="68"/>
      <c r="I24" s="12"/>
    </row>
    <row r="25" spans="1:9" ht="13.5" customHeight="1" x14ac:dyDescent="0.2">
      <c r="A25" s="2"/>
      <c r="B25" s="15"/>
      <c r="D25" s="94"/>
      <c r="F25" s="72"/>
      <c r="G25" s="73"/>
      <c r="H25" s="96"/>
      <c r="I25" s="12"/>
    </row>
    <row r="26" spans="1:9" ht="15.75" thickBot="1" x14ac:dyDescent="0.3">
      <c r="A26" s="5" t="s">
        <v>21</v>
      </c>
      <c r="B26" s="19">
        <f>B11+B12+B13+B20+B21+B22+B23+B24</f>
        <v>11837728</v>
      </c>
      <c r="C26" s="19">
        <f>C11+C12+C13+C20+C21+C22+C23+C24</f>
        <v>11326896</v>
      </c>
      <c r="D26" s="19">
        <f>D11+D12+D13+D20+D21+D22+D23+D24</f>
        <v>8486639</v>
      </c>
      <c r="F26" s="20"/>
      <c r="G26" s="20"/>
      <c r="H26" s="20"/>
      <c r="I26" s="12"/>
    </row>
    <row r="27" spans="1:9" ht="15.75" thickTop="1" x14ac:dyDescent="0.25">
      <c r="A27" s="5"/>
      <c r="B27" s="20"/>
      <c r="F27" s="20"/>
      <c r="G27" s="73"/>
      <c r="H27" s="12"/>
      <c r="I27" s="12"/>
    </row>
    <row r="28" spans="1:9" ht="15" x14ac:dyDescent="0.25">
      <c r="A28" s="5" t="s">
        <v>22</v>
      </c>
      <c r="B28" s="21"/>
      <c r="F28" s="21"/>
      <c r="G28" s="73"/>
      <c r="H28" s="12"/>
      <c r="I28" s="12"/>
    </row>
    <row r="29" spans="1:9" x14ac:dyDescent="0.2">
      <c r="A29" s="2" t="s">
        <v>23</v>
      </c>
      <c r="B29" s="80"/>
      <c r="C29" s="16"/>
      <c r="F29" s="89"/>
      <c r="G29" s="68"/>
      <c r="H29" s="12"/>
      <c r="I29" s="12"/>
    </row>
    <row r="30" spans="1:9" ht="28.5" x14ac:dyDescent="0.2">
      <c r="A30" s="31" t="s">
        <v>24</v>
      </c>
      <c r="B30" s="80">
        <v>819791</v>
      </c>
      <c r="C30" s="16">
        <v>1600927</v>
      </c>
      <c r="D30" s="3">
        <v>1434957</v>
      </c>
      <c r="F30" s="89"/>
      <c r="G30" s="68"/>
      <c r="H30" s="12"/>
      <c r="I30" s="12"/>
    </row>
    <row r="31" spans="1:9" x14ac:dyDescent="0.2">
      <c r="A31" s="3" t="s">
        <v>25</v>
      </c>
      <c r="B31" s="80">
        <v>8637049</v>
      </c>
      <c r="C31" s="16">
        <v>8152527</v>
      </c>
      <c r="D31" s="3">
        <v>5363835</v>
      </c>
      <c r="F31" s="89"/>
      <c r="G31" s="68"/>
      <c r="H31" s="12"/>
      <c r="I31" s="12"/>
    </row>
    <row r="32" spans="1:9" x14ac:dyDescent="0.2">
      <c r="A32" s="3" t="s">
        <v>26</v>
      </c>
      <c r="B32" s="16">
        <v>1010549</v>
      </c>
      <c r="C32" s="16">
        <v>358874</v>
      </c>
      <c r="D32" s="3">
        <v>547563</v>
      </c>
      <c r="F32" s="68"/>
      <c r="G32" s="68"/>
      <c r="H32" s="12"/>
      <c r="I32" s="12"/>
    </row>
    <row r="33" spans="1:9" x14ac:dyDescent="0.2">
      <c r="A33" s="3" t="s">
        <v>27</v>
      </c>
      <c r="B33" s="16">
        <v>550</v>
      </c>
      <c r="C33" s="16"/>
      <c r="D33" s="3">
        <v>3365</v>
      </c>
      <c r="F33" s="68"/>
      <c r="G33" s="68"/>
      <c r="H33" s="12"/>
      <c r="I33" s="12"/>
    </row>
    <row r="34" spans="1:9" x14ac:dyDescent="0.2">
      <c r="A34" s="3" t="s">
        <v>28</v>
      </c>
      <c r="B34" s="16">
        <v>6000</v>
      </c>
      <c r="C34" s="16">
        <v>4020</v>
      </c>
      <c r="D34" s="3">
        <v>4020</v>
      </c>
      <c r="F34" s="68"/>
      <c r="G34" s="68"/>
      <c r="H34" s="12"/>
      <c r="I34" s="12"/>
    </row>
    <row r="35" spans="1:9" ht="57" x14ac:dyDescent="0.2">
      <c r="A35" s="2" t="s">
        <v>17</v>
      </c>
      <c r="B35" s="16">
        <v>0</v>
      </c>
      <c r="C35" s="16">
        <v>6922</v>
      </c>
      <c r="D35" s="3">
        <v>689</v>
      </c>
      <c r="F35" s="68"/>
      <c r="G35" s="68"/>
      <c r="H35" s="12"/>
      <c r="I35" s="12"/>
    </row>
    <row r="36" spans="1:9" x14ac:dyDescent="0.2">
      <c r="A36" s="3" t="s">
        <v>29</v>
      </c>
      <c r="B36" s="83">
        <v>226627</v>
      </c>
      <c r="C36" s="16">
        <v>183801</v>
      </c>
      <c r="D36" s="3">
        <v>152480</v>
      </c>
      <c r="F36" s="88"/>
      <c r="G36" s="68"/>
      <c r="H36" s="12"/>
      <c r="I36" s="12"/>
    </row>
    <row r="37" spans="1:9" x14ac:dyDescent="0.2">
      <c r="A37" s="6"/>
      <c r="B37" s="15"/>
      <c r="F37" s="72"/>
      <c r="G37" s="73"/>
      <c r="H37" s="12"/>
      <c r="I37" s="12"/>
    </row>
    <row r="38" spans="1:9" ht="15" x14ac:dyDescent="0.25">
      <c r="A38" s="5" t="s">
        <v>30</v>
      </c>
      <c r="B38" s="22">
        <f>SUM(B30:B36)</f>
        <v>10700566</v>
      </c>
      <c r="C38" s="22">
        <f>SUM(C30:C36)</f>
        <v>10307071</v>
      </c>
      <c r="D38" s="22">
        <f>SUM(D30:D36)</f>
        <v>7506909</v>
      </c>
      <c r="F38" s="20"/>
      <c r="G38" s="20"/>
      <c r="H38" s="20"/>
      <c r="I38" s="12"/>
    </row>
    <row r="39" spans="1:9" x14ac:dyDescent="0.2">
      <c r="A39" s="2"/>
      <c r="B39" s="21"/>
      <c r="F39" s="21"/>
      <c r="G39" s="73"/>
      <c r="H39" s="12"/>
      <c r="I39" s="12"/>
    </row>
    <row r="40" spans="1:9" ht="12.75" customHeight="1" x14ac:dyDescent="0.2">
      <c r="A40" s="2" t="s">
        <v>2</v>
      </c>
      <c r="B40" s="84"/>
      <c r="C40" s="16"/>
      <c r="F40" s="90"/>
      <c r="G40" s="68"/>
      <c r="H40" s="12"/>
      <c r="I40" s="12"/>
    </row>
    <row r="41" spans="1:9" x14ac:dyDescent="0.2">
      <c r="A41" s="2" t="s">
        <v>31</v>
      </c>
      <c r="B41" s="16">
        <v>1080814</v>
      </c>
      <c r="C41" s="16">
        <v>921310</v>
      </c>
      <c r="D41" s="3">
        <v>781987</v>
      </c>
      <c r="F41" s="68"/>
      <c r="G41" s="68"/>
      <c r="H41" s="12"/>
      <c r="I41" s="12"/>
    </row>
    <row r="42" spans="1:9" x14ac:dyDescent="0.2">
      <c r="A42" s="3" t="s">
        <v>32</v>
      </c>
      <c r="B42" s="16"/>
      <c r="C42" s="16">
        <v>161</v>
      </c>
      <c r="D42" s="3">
        <v>350</v>
      </c>
      <c r="F42" s="68"/>
      <c r="G42" s="68"/>
      <c r="H42" s="12"/>
      <c r="I42" s="12"/>
    </row>
    <row r="43" spans="1:9" x14ac:dyDescent="0.2">
      <c r="A43" s="2" t="s">
        <v>33</v>
      </c>
      <c r="B43" s="16"/>
      <c r="C43" s="16"/>
      <c r="F43" s="68"/>
      <c r="G43" s="68"/>
      <c r="H43" s="12"/>
      <c r="I43" s="12"/>
    </row>
    <row r="44" spans="1:9" x14ac:dyDescent="0.2">
      <c r="A44" s="3" t="s">
        <v>34</v>
      </c>
      <c r="B44" s="79">
        <v>56348</v>
      </c>
      <c r="C44" s="58">
        <v>98354</v>
      </c>
      <c r="D44" s="95">
        <v>197393</v>
      </c>
      <c r="F44" s="70"/>
      <c r="G44" s="68"/>
      <c r="H44" s="12"/>
      <c r="I44" s="12"/>
    </row>
    <row r="45" spans="1:9" x14ac:dyDescent="0.2">
      <c r="A45" s="2"/>
      <c r="B45" s="17"/>
      <c r="F45" s="17"/>
      <c r="G45" s="73"/>
      <c r="H45" s="12"/>
      <c r="I45" s="12"/>
    </row>
    <row r="46" spans="1:9" ht="15" x14ac:dyDescent="0.25">
      <c r="A46" s="7" t="s">
        <v>35</v>
      </c>
      <c r="B46" s="23">
        <f>SUM(B41:B44)</f>
        <v>1137162</v>
      </c>
      <c r="C46" s="23">
        <f>SUM(C41:C44)</f>
        <v>1019825</v>
      </c>
      <c r="D46" s="23">
        <f>SUM(D41:D44)</f>
        <v>979730</v>
      </c>
      <c r="F46" s="23"/>
      <c r="G46" s="23"/>
      <c r="H46" s="23"/>
      <c r="I46" s="12"/>
    </row>
    <row r="47" spans="1:9" ht="15" x14ac:dyDescent="0.25">
      <c r="A47" s="7"/>
      <c r="B47" s="23"/>
      <c r="F47" s="23"/>
      <c r="G47" s="73"/>
      <c r="H47" s="12"/>
      <c r="I47" s="12"/>
    </row>
    <row r="48" spans="1:9" ht="15.75" thickBot="1" x14ac:dyDescent="0.3">
      <c r="A48" s="11" t="s">
        <v>36</v>
      </c>
      <c r="B48" s="24">
        <f>B38+B46</f>
        <v>11837728</v>
      </c>
      <c r="C48" s="24">
        <f>C38+C46</f>
        <v>11326896</v>
      </c>
      <c r="D48" s="24">
        <f>D38+D46</f>
        <v>8486639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1" t="s">
        <v>1</v>
      </c>
    </row>
    <row r="56" spans="1:9" x14ac:dyDescent="0.2">
      <c r="C56" s="61"/>
    </row>
    <row r="57" spans="1:9" x14ac:dyDescent="0.2">
      <c r="C57" s="61"/>
    </row>
    <row r="58" spans="1:9" x14ac:dyDescent="0.2">
      <c r="A58" s="66" t="s">
        <v>38</v>
      </c>
      <c r="C58" s="61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3" zoomScaleNormal="100" zoomScaleSheetLayoutView="90" workbookViewId="0">
      <selection activeCell="F7" sqref="F7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98"/>
      <c r="B1" s="99"/>
      <c r="C1" s="99"/>
    </row>
    <row r="2" spans="1:6" ht="31.5" customHeight="1" x14ac:dyDescent="0.25">
      <c r="A2" s="100" t="s">
        <v>61</v>
      </c>
      <c r="B2" s="101"/>
      <c r="C2" s="101"/>
    </row>
    <row r="3" spans="1:6" x14ac:dyDescent="0.25">
      <c r="A3" s="36"/>
      <c r="B3" s="62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60</v>
      </c>
      <c r="C5" s="29" t="s">
        <v>3</v>
      </c>
      <c r="E5" s="75"/>
      <c r="F5" s="75"/>
    </row>
    <row r="6" spans="1:6" ht="18.75" thickBot="1" x14ac:dyDescent="0.3">
      <c r="A6" s="33"/>
      <c r="B6" s="28" t="s">
        <v>40</v>
      </c>
      <c r="C6" s="28" t="s">
        <v>40</v>
      </c>
      <c r="E6" s="75"/>
      <c r="F6" s="75"/>
    </row>
    <row r="7" spans="1:6" x14ac:dyDescent="0.25">
      <c r="A7" s="3" t="s">
        <v>41</v>
      </c>
      <c r="B7" s="81">
        <v>1194311</v>
      </c>
      <c r="C7" s="85">
        <v>1175690</v>
      </c>
      <c r="E7" s="76"/>
      <c r="F7" s="91"/>
    </row>
    <row r="8" spans="1:6" x14ac:dyDescent="0.25">
      <c r="A8" s="3" t="s">
        <v>42</v>
      </c>
      <c r="B8" s="81">
        <v>-677976</v>
      </c>
      <c r="C8" s="86">
        <v>-584351</v>
      </c>
      <c r="E8" s="76"/>
      <c r="F8" s="92"/>
    </row>
    <row r="9" spans="1:6" ht="28.5" x14ac:dyDescent="0.25">
      <c r="A9" s="38" t="s">
        <v>59</v>
      </c>
      <c r="B9" s="39">
        <f>SUM(B7:B8)</f>
        <v>516335</v>
      </c>
      <c r="C9" s="39">
        <f>SUM(C7:C8)</f>
        <v>591339</v>
      </c>
      <c r="E9" s="77"/>
      <c r="F9" s="77"/>
    </row>
    <row r="10" spans="1:6" x14ac:dyDescent="0.25">
      <c r="A10" s="38" t="s">
        <v>58</v>
      </c>
      <c r="B10" s="47">
        <v>-77150</v>
      </c>
      <c r="C10" s="48">
        <v>-84251</v>
      </c>
      <c r="E10" s="76"/>
      <c r="F10" s="65"/>
    </row>
    <row r="11" spans="1:6" x14ac:dyDescent="0.25">
      <c r="A11" s="67" t="s">
        <v>43</v>
      </c>
      <c r="B11" s="41">
        <f>B9+B10</f>
        <v>439185</v>
      </c>
      <c r="C11" s="41">
        <f>C9+C10</f>
        <v>507088</v>
      </c>
      <c r="E11" s="52"/>
      <c r="F11" s="52"/>
    </row>
    <row r="12" spans="1:6" x14ac:dyDescent="0.25">
      <c r="A12" s="42"/>
      <c r="B12" s="3"/>
      <c r="C12" s="43"/>
      <c r="E12" s="12"/>
      <c r="F12" s="43"/>
    </row>
    <row r="13" spans="1:6" x14ac:dyDescent="0.25">
      <c r="A13" s="3" t="s">
        <v>44</v>
      </c>
      <c r="B13" s="82">
        <v>273781</v>
      </c>
      <c r="C13" s="86">
        <v>249071</v>
      </c>
      <c r="E13" s="63"/>
      <c r="F13" s="92"/>
    </row>
    <row r="14" spans="1:6" x14ac:dyDescent="0.25">
      <c r="A14" s="3" t="s">
        <v>45</v>
      </c>
      <c r="B14" s="81">
        <v>-32589</v>
      </c>
      <c r="C14" s="87">
        <v>-28434</v>
      </c>
      <c r="E14" s="76"/>
      <c r="F14" s="93"/>
    </row>
    <row r="15" spans="1:6" x14ac:dyDescent="0.25">
      <c r="A15" s="3" t="s">
        <v>46</v>
      </c>
      <c r="B15" s="81">
        <v>166402</v>
      </c>
      <c r="C15" s="87">
        <v>153136</v>
      </c>
      <c r="E15" s="76"/>
      <c r="F15" s="93"/>
    </row>
    <row r="16" spans="1:6" ht="18.75" customHeight="1" x14ac:dyDescent="0.25">
      <c r="A16" s="3" t="s">
        <v>47</v>
      </c>
      <c r="B16" s="81">
        <v>3416</v>
      </c>
      <c r="C16" s="87">
        <v>2569</v>
      </c>
      <c r="E16" s="76"/>
      <c r="F16" s="93"/>
    </row>
    <row r="17" spans="1:6" x14ac:dyDescent="0.25">
      <c r="A17" s="40" t="s">
        <v>48</v>
      </c>
      <c r="B17" s="45">
        <f>SUM(B13:B16)</f>
        <v>411010</v>
      </c>
      <c r="C17" s="45">
        <f>SUM(C13:C16)</f>
        <v>376342</v>
      </c>
      <c r="E17" s="45"/>
      <c r="F17" s="45"/>
    </row>
    <row r="18" spans="1:6" x14ac:dyDescent="0.25">
      <c r="A18" s="42"/>
      <c r="B18" s="46"/>
      <c r="C18" s="47"/>
      <c r="E18" s="46"/>
      <c r="F18" s="76"/>
    </row>
    <row r="19" spans="1:6" ht="17.25" customHeight="1" x14ac:dyDescent="0.25">
      <c r="A19" s="3" t="s">
        <v>49</v>
      </c>
      <c r="B19" s="47">
        <f>B11+B17</f>
        <v>850195</v>
      </c>
      <c r="C19" s="47">
        <f>C11+C17</f>
        <v>883430</v>
      </c>
      <c r="E19" s="76"/>
      <c r="F19" s="76"/>
    </row>
    <row r="20" spans="1:6" x14ac:dyDescent="0.25">
      <c r="A20" s="49" t="s">
        <v>50</v>
      </c>
      <c r="B20" s="47">
        <v>-792671</v>
      </c>
      <c r="C20" s="87">
        <v>-786050</v>
      </c>
      <c r="E20" s="76"/>
      <c r="F20" s="93"/>
    </row>
    <row r="21" spans="1:6" ht="18.75" thickBot="1" x14ac:dyDescent="0.3">
      <c r="A21" s="64" t="s">
        <v>56</v>
      </c>
      <c r="B21" s="74">
        <f>B19+B20</f>
        <v>57524</v>
      </c>
      <c r="C21" s="74">
        <f t="shared" ref="C21" si="0">C19+C20</f>
        <v>97380</v>
      </c>
      <c r="E21" s="77"/>
      <c r="F21" s="77"/>
    </row>
    <row r="22" spans="1:6" ht="18.75" thickTop="1" x14ac:dyDescent="0.25">
      <c r="A22" s="64"/>
      <c r="B22" s="65"/>
      <c r="C22" s="65"/>
      <c r="E22" s="65"/>
      <c r="F22" s="65"/>
    </row>
    <row r="23" spans="1:6" ht="28.5" x14ac:dyDescent="0.25">
      <c r="A23" s="44" t="s">
        <v>57</v>
      </c>
      <c r="B23" s="48">
        <v>-5756</v>
      </c>
      <c r="C23" s="48">
        <v>-1381</v>
      </c>
      <c r="E23" s="65"/>
      <c r="F23" s="65"/>
    </row>
    <row r="24" spans="1:6" x14ac:dyDescent="0.25">
      <c r="A24" s="49"/>
      <c r="B24" s="48"/>
      <c r="C24" s="59"/>
      <c r="E24" s="65"/>
      <c r="F24" s="78"/>
    </row>
    <row r="25" spans="1:6" ht="18.75" thickBot="1" x14ac:dyDescent="0.3">
      <c r="A25" s="50" t="s">
        <v>51</v>
      </c>
      <c r="B25" s="51">
        <f>B21+B23</f>
        <v>51768</v>
      </c>
      <c r="C25" s="51">
        <f t="shared" ref="C25" si="1">C21+C23</f>
        <v>95999</v>
      </c>
      <c r="E25" s="52"/>
      <c r="F25" s="52"/>
    </row>
    <row r="26" spans="1:6" ht="18.75" thickTop="1" x14ac:dyDescent="0.25">
      <c r="A26" s="50"/>
      <c r="B26" s="52"/>
      <c r="C26" s="47"/>
      <c r="E26" s="52"/>
      <c r="F26" s="76"/>
    </row>
    <row r="27" spans="1:6" x14ac:dyDescent="0.25">
      <c r="A27" s="3" t="s">
        <v>55</v>
      </c>
      <c r="B27" s="60">
        <v>-6530</v>
      </c>
      <c r="C27" s="60">
        <v>-8755</v>
      </c>
      <c r="E27" s="60"/>
      <c r="F27" s="60"/>
    </row>
    <row r="28" spans="1:6" ht="18.75" thickBot="1" x14ac:dyDescent="0.3">
      <c r="A28" s="53" t="s">
        <v>52</v>
      </c>
      <c r="B28" s="54">
        <f>B27+B25</f>
        <v>45238</v>
      </c>
      <c r="C28" s="54">
        <f t="shared" ref="C28" si="2">C27+C25</f>
        <v>87244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45238</v>
      </c>
      <c r="C30" s="54">
        <f>C28</f>
        <v>87244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0.20927736970201893</v>
      </c>
      <c r="C31" s="56">
        <f>C30/184262051*1000</f>
        <v>0.47347785138894394</v>
      </c>
      <c r="E31" s="56"/>
      <c r="F31" s="56"/>
    </row>
    <row r="32" spans="1:6" x14ac:dyDescent="0.25">
      <c r="A32" s="53"/>
      <c r="B32" s="57"/>
      <c r="C32" s="34"/>
      <c r="E32" s="75"/>
      <c r="F32" s="75"/>
    </row>
    <row r="33" spans="1:6" x14ac:dyDescent="0.25">
      <c r="A33" s="53"/>
      <c r="B33" s="57"/>
      <c r="C33" s="34"/>
      <c r="E33" s="75"/>
      <c r="F33" s="75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  <c r="C36" s="61" t="s">
        <v>1</v>
      </c>
    </row>
    <row r="37" spans="1:6" x14ac:dyDescent="0.25">
      <c r="A37" s="3"/>
      <c r="B37" s="3"/>
      <c r="C37" s="61"/>
    </row>
    <row r="38" spans="1:6" x14ac:dyDescent="0.25">
      <c r="A38" s="3"/>
      <c r="B38" s="3"/>
      <c r="C38" s="61"/>
    </row>
    <row r="39" spans="1:6" x14ac:dyDescent="0.25">
      <c r="A39" s="66" t="s">
        <v>38</v>
      </c>
      <c r="B39" s="3"/>
      <c r="C39" s="61" t="s"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25" workbookViewId="0">
      <selection activeCell="E48" sqref="E48"/>
    </sheetView>
  </sheetViews>
  <sheetFormatPr defaultRowHeight="12.75" x14ac:dyDescent="0.2"/>
  <cols>
    <col min="1" max="1" width="63.140625" customWidth="1"/>
    <col min="2" max="2" width="14.5703125" customWidth="1"/>
    <col min="3" max="3" width="14.7109375" bestFit="1" customWidth="1"/>
    <col min="4" max="4" width="13" customWidth="1"/>
    <col min="5" max="5" width="64.140625" customWidth="1"/>
    <col min="6" max="7" width="19.140625" customWidth="1"/>
    <col min="257" max="257" width="63.140625" customWidth="1"/>
    <col min="258" max="258" width="14.5703125" customWidth="1"/>
    <col min="259" max="259" width="14.7109375" bestFit="1" customWidth="1"/>
    <col min="260" max="260" width="13" customWidth="1"/>
    <col min="261" max="261" width="16.28515625" customWidth="1"/>
    <col min="262" max="263" width="19.140625" customWidth="1"/>
    <col min="513" max="513" width="63.140625" customWidth="1"/>
    <col min="514" max="514" width="14.5703125" customWidth="1"/>
    <col min="515" max="515" width="14.7109375" bestFit="1" customWidth="1"/>
    <col min="516" max="516" width="13" customWidth="1"/>
    <col min="517" max="517" width="16.28515625" customWidth="1"/>
    <col min="518" max="519" width="19.140625" customWidth="1"/>
    <col min="769" max="769" width="63.140625" customWidth="1"/>
    <col min="770" max="770" width="14.5703125" customWidth="1"/>
    <col min="771" max="771" width="14.7109375" bestFit="1" customWidth="1"/>
    <col min="772" max="772" width="13" customWidth="1"/>
    <col min="773" max="773" width="16.28515625" customWidth="1"/>
    <col min="774" max="775" width="19.140625" customWidth="1"/>
    <col min="1025" max="1025" width="63.140625" customWidth="1"/>
    <col min="1026" max="1026" width="14.5703125" customWidth="1"/>
    <col min="1027" max="1027" width="14.7109375" bestFit="1" customWidth="1"/>
    <col min="1028" max="1028" width="13" customWidth="1"/>
    <col min="1029" max="1029" width="16.28515625" customWidth="1"/>
    <col min="1030" max="1031" width="19.140625" customWidth="1"/>
    <col min="1281" max="1281" width="63.140625" customWidth="1"/>
    <col min="1282" max="1282" width="14.5703125" customWidth="1"/>
    <col min="1283" max="1283" width="14.7109375" bestFit="1" customWidth="1"/>
    <col min="1284" max="1284" width="13" customWidth="1"/>
    <col min="1285" max="1285" width="16.28515625" customWidth="1"/>
    <col min="1286" max="1287" width="19.140625" customWidth="1"/>
    <col min="1537" max="1537" width="63.140625" customWidth="1"/>
    <col min="1538" max="1538" width="14.5703125" customWidth="1"/>
    <col min="1539" max="1539" width="14.7109375" bestFit="1" customWidth="1"/>
    <col min="1540" max="1540" width="13" customWidth="1"/>
    <col min="1541" max="1541" width="16.28515625" customWidth="1"/>
    <col min="1542" max="1543" width="19.140625" customWidth="1"/>
    <col min="1793" max="1793" width="63.140625" customWidth="1"/>
    <col min="1794" max="1794" width="14.5703125" customWidth="1"/>
    <col min="1795" max="1795" width="14.7109375" bestFit="1" customWidth="1"/>
    <col min="1796" max="1796" width="13" customWidth="1"/>
    <col min="1797" max="1797" width="16.28515625" customWidth="1"/>
    <col min="1798" max="1799" width="19.140625" customWidth="1"/>
    <col min="2049" max="2049" width="63.140625" customWidth="1"/>
    <col min="2050" max="2050" width="14.5703125" customWidth="1"/>
    <col min="2051" max="2051" width="14.7109375" bestFit="1" customWidth="1"/>
    <col min="2052" max="2052" width="13" customWidth="1"/>
    <col min="2053" max="2053" width="16.28515625" customWidth="1"/>
    <col min="2054" max="2055" width="19.140625" customWidth="1"/>
    <col min="2305" max="2305" width="63.140625" customWidth="1"/>
    <col min="2306" max="2306" width="14.5703125" customWidth="1"/>
    <col min="2307" max="2307" width="14.7109375" bestFit="1" customWidth="1"/>
    <col min="2308" max="2308" width="13" customWidth="1"/>
    <col min="2309" max="2309" width="16.28515625" customWidth="1"/>
    <col min="2310" max="2311" width="19.140625" customWidth="1"/>
    <col min="2561" max="2561" width="63.140625" customWidth="1"/>
    <col min="2562" max="2562" width="14.5703125" customWidth="1"/>
    <col min="2563" max="2563" width="14.7109375" bestFit="1" customWidth="1"/>
    <col min="2564" max="2564" width="13" customWidth="1"/>
    <col min="2565" max="2565" width="16.28515625" customWidth="1"/>
    <col min="2566" max="2567" width="19.140625" customWidth="1"/>
    <col min="2817" max="2817" width="63.140625" customWidth="1"/>
    <col min="2818" max="2818" width="14.5703125" customWidth="1"/>
    <col min="2819" max="2819" width="14.7109375" bestFit="1" customWidth="1"/>
    <col min="2820" max="2820" width="13" customWidth="1"/>
    <col min="2821" max="2821" width="16.28515625" customWidth="1"/>
    <col min="2822" max="2823" width="19.140625" customWidth="1"/>
    <col min="3073" max="3073" width="63.140625" customWidth="1"/>
    <col min="3074" max="3074" width="14.5703125" customWidth="1"/>
    <col min="3075" max="3075" width="14.7109375" bestFit="1" customWidth="1"/>
    <col min="3076" max="3076" width="13" customWidth="1"/>
    <col min="3077" max="3077" width="16.28515625" customWidth="1"/>
    <col min="3078" max="3079" width="19.140625" customWidth="1"/>
    <col min="3329" max="3329" width="63.140625" customWidth="1"/>
    <col min="3330" max="3330" width="14.5703125" customWidth="1"/>
    <col min="3331" max="3331" width="14.7109375" bestFit="1" customWidth="1"/>
    <col min="3332" max="3332" width="13" customWidth="1"/>
    <col min="3333" max="3333" width="16.28515625" customWidth="1"/>
    <col min="3334" max="3335" width="19.140625" customWidth="1"/>
    <col min="3585" max="3585" width="63.140625" customWidth="1"/>
    <col min="3586" max="3586" width="14.5703125" customWidth="1"/>
    <col min="3587" max="3587" width="14.7109375" bestFit="1" customWidth="1"/>
    <col min="3588" max="3588" width="13" customWidth="1"/>
    <col min="3589" max="3589" width="16.28515625" customWidth="1"/>
    <col min="3590" max="3591" width="19.140625" customWidth="1"/>
    <col min="3841" max="3841" width="63.140625" customWidth="1"/>
    <col min="3842" max="3842" width="14.5703125" customWidth="1"/>
    <col min="3843" max="3843" width="14.7109375" bestFit="1" customWidth="1"/>
    <col min="3844" max="3844" width="13" customWidth="1"/>
    <col min="3845" max="3845" width="16.28515625" customWidth="1"/>
    <col min="3846" max="3847" width="19.140625" customWidth="1"/>
    <col min="4097" max="4097" width="63.140625" customWidth="1"/>
    <col min="4098" max="4098" width="14.5703125" customWidth="1"/>
    <col min="4099" max="4099" width="14.7109375" bestFit="1" customWidth="1"/>
    <col min="4100" max="4100" width="13" customWidth="1"/>
    <col min="4101" max="4101" width="16.28515625" customWidth="1"/>
    <col min="4102" max="4103" width="19.140625" customWidth="1"/>
    <col min="4353" max="4353" width="63.140625" customWidth="1"/>
    <col min="4354" max="4354" width="14.5703125" customWidth="1"/>
    <col min="4355" max="4355" width="14.7109375" bestFit="1" customWidth="1"/>
    <col min="4356" max="4356" width="13" customWidth="1"/>
    <col min="4357" max="4357" width="16.28515625" customWidth="1"/>
    <col min="4358" max="4359" width="19.140625" customWidth="1"/>
    <col min="4609" max="4609" width="63.140625" customWidth="1"/>
    <col min="4610" max="4610" width="14.5703125" customWidth="1"/>
    <col min="4611" max="4611" width="14.7109375" bestFit="1" customWidth="1"/>
    <col min="4612" max="4612" width="13" customWidth="1"/>
    <col min="4613" max="4613" width="16.28515625" customWidth="1"/>
    <col min="4614" max="4615" width="19.140625" customWidth="1"/>
    <col min="4865" max="4865" width="63.140625" customWidth="1"/>
    <col min="4866" max="4866" width="14.5703125" customWidth="1"/>
    <col min="4867" max="4867" width="14.7109375" bestFit="1" customWidth="1"/>
    <col min="4868" max="4868" width="13" customWidth="1"/>
    <col min="4869" max="4869" width="16.28515625" customWidth="1"/>
    <col min="4870" max="4871" width="19.140625" customWidth="1"/>
    <col min="5121" max="5121" width="63.140625" customWidth="1"/>
    <col min="5122" max="5122" width="14.5703125" customWidth="1"/>
    <col min="5123" max="5123" width="14.7109375" bestFit="1" customWidth="1"/>
    <col min="5124" max="5124" width="13" customWidth="1"/>
    <col min="5125" max="5125" width="16.28515625" customWidth="1"/>
    <col min="5126" max="5127" width="19.140625" customWidth="1"/>
    <col min="5377" max="5377" width="63.140625" customWidth="1"/>
    <col min="5378" max="5378" width="14.5703125" customWidth="1"/>
    <col min="5379" max="5379" width="14.7109375" bestFit="1" customWidth="1"/>
    <col min="5380" max="5380" width="13" customWidth="1"/>
    <col min="5381" max="5381" width="16.28515625" customWidth="1"/>
    <col min="5382" max="5383" width="19.140625" customWidth="1"/>
    <col min="5633" max="5633" width="63.140625" customWidth="1"/>
    <col min="5634" max="5634" width="14.5703125" customWidth="1"/>
    <col min="5635" max="5635" width="14.7109375" bestFit="1" customWidth="1"/>
    <col min="5636" max="5636" width="13" customWidth="1"/>
    <col min="5637" max="5637" width="16.28515625" customWidth="1"/>
    <col min="5638" max="5639" width="19.140625" customWidth="1"/>
    <col min="5889" max="5889" width="63.140625" customWidth="1"/>
    <col min="5890" max="5890" width="14.5703125" customWidth="1"/>
    <col min="5891" max="5891" width="14.7109375" bestFit="1" customWidth="1"/>
    <col min="5892" max="5892" width="13" customWidth="1"/>
    <col min="5893" max="5893" width="16.28515625" customWidth="1"/>
    <col min="5894" max="5895" width="19.140625" customWidth="1"/>
    <col min="6145" max="6145" width="63.140625" customWidth="1"/>
    <col min="6146" max="6146" width="14.5703125" customWidth="1"/>
    <col min="6147" max="6147" width="14.7109375" bestFit="1" customWidth="1"/>
    <col min="6148" max="6148" width="13" customWidth="1"/>
    <col min="6149" max="6149" width="16.28515625" customWidth="1"/>
    <col min="6150" max="6151" width="19.140625" customWidth="1"/>
    <col min="6401" max="6401" width="63.140625" customWidth="1"/>
    <col min="6402" max="6402" width="14.5703125" customWidth="1"/>
    <col min="6403" max="6403" width="14.7109375" bestFit="1" customWidth="1"/>
    <col min="6404" max="6404" width="13" customWidth="1"/>
    <col min="6405" max="6405" width="16.28515625" customWidth="1"/>
    <col min="6406" max="6407" width="19.140625" customWidth="1"/>
    <col min="6657" max="6657" width="63.140625" customWidth="1"/>
    <col min="6658" max="6658" width="14.5703125" customWidth="1"/>
    <col min="6659" max="6659" width="14.7109375" bestFit="1" customWidth="1"/>
    <col min="6660" max="6660" width="13" customWidth="1"/>
    <col min="6661" max="6661" width="16.28515625" customWidth="1"/>
    <col min="6662" max="6663" width="19.140625" customWidth="1"/>
    <col min="6913" max="6913" width="63.140625" customWidth="1"/>
    <col min="6914" max="6914" width="14.5703125" customWidth="1"/>
    <col min="6915" max="6915" width="14.7109375" bestFit="1" customWidth="1"/>
    <col min="6916" max="6916" width="13" customWidth="1"/>
    <col min="6917" max="6917" width="16.28515625" customWidth="1"/>
    <col min="6918" max="6919" width="19.140625" customWidth="1"/>
    <col min="7169" max="7169" width="63.140625" customWidth="1"/>
    <col min="7170" max="7170" width="14.5703125" customWidth="1"/>
    <col min="7171" max="7171" width="14.7109375" bestFit="1" customWidth="1"/>
    <col min="7172" max="7172" width="13" customWidth="1"/>
    <col min="7173" max="7173" width="16.28515625" customWidth="1"/>
    <col min="7174" max="7175" width="19.140625" customWidth="1"/>
    <col min="7425" max="7425" width="63.140625" customWidth="1"/>
    <col min="7426" max="7426" width="14.5703125" customWidth="1"/>
    <col min="7427" max="7427" width="14.7109375" bestFit="1" customWidth="1"/>
    <col min="7428" max="7428" width="13" customWidth="1"/>
    <col min="7429" max="7429" width="16.28515625" customWidth="1"/>
    <col min="7430" max="7431" width="19.140625" customWidth="1"/>
    <col min="7681" max="7681" width="63.140625" customWidth="1"/>
    <col min="7682" max="7682" width="14.5703125" customWidth="1"/>
    <col min="7683" max="7683" width="14.7109375" bestFit="1" customWidth="1"/>
    <col min="7684" max="7684" width="13" customWidth="1"/>
    <col min="7685" max="7685" width="16.28515625" customWidth="1"/>
    <col min="7686" max="7687" width="19.140625" customWidth="1"/>
    <col min="7937" max="7937" width="63.140625" customWidth="1"/>
    <col min="7938" max="7938" width="14.5703125" customWidth="1"/>
    <col min="7939" max="7939" width="14.7109375" bestFit="1" customWidth="1"/>
    <col min="7940" max="7940" width="13" customWidth="1"/>
    <col min="7941" max="7941" width="16.28515625" customWidth="1"/>
    <col min="7942" max="7943" width="19.140625" customWidth="1"/>
    <col min="8193" max="8193" width="63.140625" customWidth="1"/>
    <col min="8194" max="8194" width="14.5703125" customWidth="1"/>
    <col min="8195" max="8195" width="14.7109375" bestFit="1" customWidth="1"/>
    <col min="8196" max="8196" width="13" customWidth="1"/>
    <col min="8197" max="8197" width="16.28515625" customWidth="1"/>
    <col min="8198" max="8199" width="19.140625" customWidth="1"/>
    <col min="8449" max="8449" width="63.140625" customWidth="1"/>
    <col min="8450" max="8450" width="14.5703125" customWidth="1"/>
    <col min="8451" max="8451" width="14.7109375" bestFit="1" customWidth="1"/>
    <col min="8452" max="8452" width="13" customWidth="1"/>
    <col min="8453" max="8453" width="16.28515625" customWidth="1"/>
    <col min="8454" max="8455" width="19.140625" customWidth="1"/>
    <col min="8705" max="8705" width="63.140625" customWidth="1"/>
    <col min="8706" max="8706" width="14.5703125" customWidth="1"/>
    <col min="8707" max="8707" width="14.7109375" bestFit="1" customWidth="1"/>
    <col min="8708" max="8708" width="13" customWidth="1"/>
    <col min="8709" max="8709" width="16.28515625" customWidth="1"/>
    <col min="8710" max="8711" width="19.140625" customWidth="1"/>
    <col min="8961" max="8961" width="63.140625" customWidth="1"/>
    <col min="8962" max="8962" width="14.5703125" customWidth="1"/>
    <col min="8963" max="8963" width="14.7109375" bestFit="1" customWidth="1"/>
    <col min="8964" max="8964" width="13" customWidth="1"/>
    <col min="8965" max="8965" width="16.28515625" customWidth="1"/>
    <col min="8966" max="8967" width="19.140625" customWidth="1"/>
    <col min="9217" max="9217" width="63.140625" customWidth="1"/>
    <col min="9218" max="9218" width="14.5703125" customWidth="1"/>
    <col min="9219" max="9219" width="14.7109375" bestFit="1" customWidth="1"/>
    <col min="9220" max="9220" width="13" customWidth="1"/>
    <col min="9221" max="9221" width="16.28515625" customWidth="1"/>
    <col min="9222" max="9223" width="19.140625" customWidth="1"/>
    <col min="9473" max="9473" width="63.140625" customWidth="1"/>
    <col min="9474" max="9474" width="14.5703125" customWidth="1"/>
    <col min="9475" max="9475" width="14.7109375" bestFit="1" customWidth="1"/>
    <col min="9476" max="9476" width="13" customWidth="1"/>
    <col min="9477" max="9477" width="16.28515625" customWidth="1"/>
    <col min="9478" max="9479" width="19.140625" customWidth="1"/>
    <col min="9729" max="9729" width="63.140625" customWidth="1"/>
    <col min="9730" max="9730" width="14.5703125" customWidth="1"/>
    <col min="9731" max="9731" width="14.7109375" bestFit="1" customWidth="1"/>
    <col min="9732" max="9732" width="13" customWidth="1"/>
    <col min="9733" max="9733" width="16.28515625" customWidth="1"/>
    <col min="9734" max="9735" width="19.140625" customWidth="1"/>
    <col min="9985" max="9985" width="63.140625" customWidth="1"/>
    <col min="9986" max="9986" width="14.5703125" customWidth="1"/>
    <col min="9987" max="9987" width="14.7109375" bestFit="1" customWidth="1"/>
    <col min="9988" max="9988" width="13" customWidth="1"/>
    <col min="9989" max="9989" width="16.28515625" customWidth="1"/>
    <col min="9990" max="9991" width="19.140625" customWidth="1"/>
    <col min="10241" max="10241" width="63.140625" customWidth="1"/>
    <col min="10242" max="10242" width="14.5703125" customWidth="1"/>
    <col min="10243" max="10243" width="14.7109375" bestFit="1" customWidth="1"/>
    <col min="10244" max="10244" width="13" customWidth="1"/>
    <col min="10245" max="10245" width="16.28515625" customWidth="1"/>
    <col min="10246" max="10247" width="19.140625" customWidth="1"/>
    <col min="10497" max="10497" width="63.140625" customWidth="1"/>
    <col min="10498" max="10498" width="14.5703125" customWidth="1"/>
    <col min="10499" max="10499" width="14.7109375" bestFit="1" customWidth="1"/>
    <col min="10500" max="10500" width="13" customWidth="1"/>
    <col min="10501" max="10501" width="16.28515625" customWidth="1"/>
    <col min="10502" max="10503" width="19.140625" customWidth="1"/>
    <col min="10753" max="10753" width="63.140625" customWidth="1"/>
    <col min="10754" max="10754" width="14.5703125" customWidth="1"/>
    <col min="10755" max="10755" width="14.7109375" bestFit="1" customWidth="1"/>
    <col min="10756" max="10756" width="13" customWidth="1"/>
    <col min="10757" max="10757" width="16.28515625" customWidth="1"/>
    <col min="10758" max="10759" width="19.140625" customWidth="1"/>
    <col min="11009" max="11009" width="63.140625" customWidth="1"/>
    <col min="11010" max="11010" width="14.5703125" customWidth="1"/>
    <col min="11011" max="11011" width="14.7109375" bestFit="1" customWidth="1"/>
    <col min="11012" max="11012" width="13" customWidth="1"/>
    <col min="11013" max="11013" width="16.28515625" customWidth="1"/>
    <col min="11014" max="11015" width="19.140625" customWidth="1"/>
    <col min="11265" max="11265" width="63.140625" customWidth="1"/>
    <col min="11266" max="11266" width="14.5703125" customWidth="1"/>
    <col min="11267" max="11267" width="14.7109375" bestFit="1" customWidth="1"/>
    <col min="11268" max="11268" width="13" customWidth="1"/>
    <col min="11269" max="11269" width="16.28515625" customWidth="1"/>
    <col min="11270" max="11271" width="19.140625" customWidth="1"/>
    <col min="11521" max="11521" width="63.140625" customWidth="1"/>
    <col min="11522" max="11522" width="14.5703125" customWidth="1"/>
    <col min="11523" max="11523" width="14.7109375" bestFit="1" customWidth="1"/>
    <col min="11524" max="11524" width="13" customWidth="1"/>
    <col min="11525" max="11525" width="16.28515625" customWidth="1"/>
    <col min="11526" max="11527" width="19.140625" customWidth="1"/>
    <col min="11777" max="11777" width="63.140625" customWidth="1"/>
    <col min="11778" max="11778" width="14.5703125" customWidth="1"/>
    <col min="11779" max="11779" width="14.7109375" bestFit="1" customWidth="1"/>
    <col min="11780" max="11780" width="13" customWidth="1"/>
    <col min="11781" max="11781" width="16.28515625" customWidth="1"/>
    <col min="11782" max="11783" width="19.140625" customWidth="1"/>
    <col min="12033" max="12033" width="63.140625" customWidth="1"/>
    <col min="12034" max="12034" width="14.5703125" customWidth="1"/>
    <col min="12035" max="12035" width="14.7109375" bestFit="1" customWidth="1"/>
    <col min="12036" max="12036" width="13" customWidth="1"/>
    <col min="12037" max="12037" width="16.28515625" customWidth="1"/>
    <col min="12038" max="12039" width="19.140625" customWidth="1"/>
    <col min="12289" max="12289" width="63.140625" customWidth="1"/>
    <col min="12290" max="12290" width="14.5703125" customWidth="1"/>
    <col min="12291" max="12291" width="14.7109375" bestFit="1" customWidth="1"/>
    <col min="12292" max="12292" width="13" customWidth="1"/>
    <col min="12293" max="12293" width="16.28515625" customWidth="1"/>
    <col min="12294" max="12295" width="19.140625" customWidth="1"/>
    <col min="12545" max="12545" width="63.140625" customWidth="1"/>
    <col min="12546" max="12546" width="14.5703125" customWidth="1"/>
    <col min="12547" max="12547" width="14.7109375" bestFit="1" customWidth="1"/>
    <col min="12548" max="12548" width="13" customWidth="1"/>
    <col min="12549" max="12549" width="16.28515625" customWidth="1"/>
    <col min="12550" max="12551" width="19.140625" customWidth="1"/>
    <col min="12801" max="12801" width="63.140625" customWidth="1"/>
    <col min="12802" max="12802" width="14.5703125" customWidth="1"/>
    <col min="12803" max="12803" width="14.7109375" bestFit="1" customWidth="1"/>
    <col min="12804" max="12804" width="13" customWidth="1"/>
    <col min="12805" max="12805" width="16.28515625" customWidth="1"/>
    <col min="12806" max="12807" width="19.140625" customWidth="1"/>
    <col min="13057" max="13057" width="63.140625" customWidth="1"/>
    <col min="13058" max="13058" width="14.5703125" customWidth="1"/>
    <col min="13059" max="13059" width="14.7109375" bestFit="1" customWidth="1"/>
    <col min="13060" max="13060" width="13" customWidth="1"/>
    <col min="13061" max="13061" width="16.28515625" customWidth="1"/>
    <col min="13062" max="13063" width="19.140625" customWidth="1"/>
    <col min="13313" max="13313" width="63.140625" customWidth="1"/>
    <col min="13314" max="13314" width="14.5703125" customWidth="1"/>
    <col min="13315" max="13315" width="14.7109375" bestFit="1" customWidth="1"/>
    <col min="13316" max="13316" width="13" customWidth="1"/>
    <col min="13317" max="13317" width="16.28515625" customWidth="1"/>
    <col min="13318" max="13319" width="19.140625" customWidth="1"/>
    <col min="13569" max="13569" width="63.140625" customWidth="1"/>
    <col min="13570" max="13570" width="14.5703125" customWidth="1"/>
    <col min="13571" max="13571" width="14.7109375" bestFit="1" customWidth="1"/>
    <col min="13572" max="13572" width="13" customWidth="1"/>
    <col min="13573" max="13573" width="16.28515625" customWidth="1"/>
    <col min="13574" max="13575" width="19.140625" customWidth="1"/>
    <col min="13825" max="13825" width="63.140625" customWidth="1"/>
    <col min="13826" max="13826" width="14.5703125" customWidth="1"/>
    <col min="13827" max="13827" width="14.7109375" bestFit="1" customWidth="1"/>
    <col min="13828" max="13828" width="13" customWidth="1"/>
    <col min="13829" max="13829" width="16.28515625" customWidth="1"/>
    <col min="13830" max="13831" width="19.140625" customWidth="1"/>
    <col min="14081" max="14081" width="63.140625" customWidth="1"/>
    <col min="14082" max="14082" width="14.5703125" customWidth="1"/>
    <col min="14083" max="14083" width="14.7109375" bestFit="1" customWidth="1"/>
    <col min="14084" max="14084" width="13" customWidth="1"/>
    <col min="14085" max="14085" width="16.28515625" customWidth="1"/>
    <col min="14086" max="14087" width="19.140625" customWidth="1"/>
    <col min="14337" max="14337" width="63.140625" customWidth="1"/>
    <col min="14338" max="14338" width="14.5703125" customWidth="1"/>
    <col min="14339" max="14339" width="14.7109375" bestFit="1" customWidth="1"/>
    <col min="14340" max="14340" width="13" customWidth="1"/>
    <col min="14341" max="14341" width="16.28515625" customWidth="1"/>
    <col min="14342" max="14343" width="19.140625" customWidth="1"/>
    <col min="14593" max="14593" width="63.140625" customWidth="1"/>
    <col min="14594" max="14594" width="14.5703125" customWidth="1"/>
    <col min="14595" max="14595" width="14.7109375" bestFit="1" customWidth="1"/>
    <col min="14596" max="14596" width="13" customWidth="1"/>
    <col min="14597" max="14597" width="16.28515625" customWidth="1"/>
    <col min="14598" max="14599" width="19.140625" customWidth="1"/>
    <col min="14849" max="14849" width="63.140625" customWidth="1"/>
    <col min="14850" max="14850" width="14.5703125" customWidth="1"/>
    <col min="14851" max="14851" width="14.7109375" bestFit="1" customWidth="1"/>
    <col min="14852" max="14852" width="13" customWidth="1"/>
    <col min="14853" max="14853" width="16.28515625" customWidth="1"/>
    <col min="14854" max="14855" width="19.140625" customWidth="1"/>
    <col min="15105" max="15105" width="63.140625" customWidth="1"/>
    <col min="15106" max="15106" width="14.5703125" customWidth="1"/>
    <col min="15107" max="15107" width="14.7109375" bestFit="1" customWidth="1"/>
    <col min="15108" max="15108" width="13" customWidth="1"/>
    <col min="15109" max="15109" width="16.28515625" customWidth="1"/>
    <col min="15110" max="15111" width="19.140625" customWidth="1"/>
    <col min="15361" max="15361" width="63.140625" customWidth="1"/>
    <col min="15362" max="15362" width="14.5703125" customWidth="1"/>
    <col min="15363" max="15363" width="14.7109375" bestFit="1" customWidth="1"/>
    <col min="15364" max="15364" width="13" customWidth="1"/>
    <col min="15365" max="15365" width="16.28515625" customWidth="1"/>
    <col min="15366" max="15367" width="19.140625" customWidth="1"/>
    <col min="15617" max="15617" width="63.140625" customWidth="1"/>
    <col min="15618" max="15618" width="14.5703125" customWidth="1"/>
    <col min="15619" max="15619" width="14.7109375" bestFit="1" customWidth="1"/>
    <col min="15620" max="15620" width="13" customWidth="1"/>
    <col min="15621" max="15621" width="16.28515625" customWidth="1"/>
    <col min="15622" max="15623" width="19.140625" customWidth="1"/>
    <col min="15873" max="15873" width="63.140625" customWidth="1"/>
    <col min="15874" max="15874" width="14.5703125" customWidth="1"/>
    <col min="15875" max="15875" width="14.7109375" bestFit="1" customWidth="1"/>
    <col min="15876" max="15876" width="13" customWidth="1"/>
    <col min="15877" max="15877" width="16.28515625" customWidth="1"/>
    <col min="15878" max="15879" width="19.140625" customWidth="1"/>
    <col min="16129" max="16129" width="63.140625" customWidth="1"/>
    <col min="16130" max="16130" width="14.5703125" customWidth="1"/>
    <col min="16131" max="16131" width="14.7109375" bestFit="1" customWidth="1"/>
    <col min="16132" max="16132" width="13" customWidth="1"/>
    <col min="16133" max="16133" width="16.28515625" customWidth="1"/>
    <col min="16134" max="16135" width="19.140625" customWidth="1"/>
  </cols>
  <sheetData>
    <row r="2" spans="1:8" ht="17.25" customHeight="1" x14ac:dyDescent="0.2">
      <c r="A2" s="102" t="s">
        <v>97</v>
      </c>
      <c r="B2" s="103"/>
      <c r="C2" s="103"/>
    </row>
    <row r="4" spans="1:8" x14ac:dyDescent="0.2">
      <c r="E4" s="176"/>
      <c r="F4" s="176"/>
      <c r="G4" s="176"/>
      <c r="H4" s="176"/>
    </row>
    <row r="5" spans="1:8" ht="30" x14ac:dyDescent="0.25">
      <c r="A5" s="105"/>
      <c r="B5" s="106" t="s">
        <v>98</v>
      </c>
      <c r="C5" s="106" t="s">
        <v>99</v>
      </c>
      <c r="E5" s="180"/>
      <c r="F5" s="180"/>
      <c r="G5" s="176"/>
      <c r="H5" s="176"/>
    </row>
    <row r="6" spans="1:8" ht="15" x14ac:dyDescent="0.25">
      <c r="A6" s="107" t="s">
        <v>64</v>
      </c>
      <c r="B6" s="108" t="s">
        <v>65</v>
      </c>
      <c r="C6" s="108" t="s">
        <v>65</v>
      </c>
      <c r="D6" s="109"/>
      <c r="E6" s="181"/>
      <c r="F6" s="175"/>
      <c r="G6" s="175"/>
      <c r="H6" s="176"/>
    </row>
    <row r="7" spans="1:8" x14ac:dyDescent="0.2">
      <c r="A7" s="110" t="s">
        <v>41</v>
      </c>
      <c r="B7" s="163">
        <v>1241901</v>
      </c>
      <c r="C7" s="163">
        <v>1171673</v>
      </c>
      <c r="D7" s="111"/>
      <c r="E7" s="182"/>
      <c r="F7" s="177"/>
      <c r="G7" s="112"/>
      <c r="H7" s="176"/>
    </row>
    <row r="8" spans="1:8" x14ac:dyDescent="0.2">
      <c r="A8" s="110" t="s">
        <v>42</v>
      </c>
      <c r="B8" s="163">
        <v>-680840</v>
      </c>
      <c r="C8" s="163">
        <v>-577283</v>
      </c>
      <c r="D8" s="111"/>
      <c r="E8" s="182"/>
      <c r="F8" s="177"/>
      <c r="G8" s="112"/>
      <c r="H8" s="176"/>
    </row>
    <row r="9" spans="1:8" x14ac:dyDescent="0.2">
      <c r="A9" s="110" t="s">
        <v>44</v>
      </c>
      <c r="B9" s="163">
        <v>277546</v>
      </c>
      <c r="C9" s="163">
        <v>248767</v>
      </c>
      <c r="D9" s="111"/>
      <c r="E9" s="182"/>
      <c r="F9" s="177"/>
      <c r="G9" s="112"/>
      <c r="H9" s="176"/>
    </row>
    <row r="10" spans="1:8" x14ac:dyDescent="0.2">
      <c r="A10" s="110" t="s">
        <v>45</v>
      </c>
      <c r="B10" s="163">
        <v>-32570</v>
      </c>
      <c r="C10" s="163">
        <v>-28434</v>
      </c>
      <c r="D10" s="111"/>
      <c r="E10" s="182"/>
      <c r="F10" s="177"/>
      <c r="G10" s="112"/>
      <c r="H10" s="176"/>
    </row>
    <row r="11" spans="1:8" x14ac:dyDescent="0.2">
      <c r="A11" s="113" t="s">
        <v>66</v>
      </c>
      <c r="B11" s="163">
        <v>168275</v>
      </c>
      <c r="C11" s="163">
        <v>146360</v>
      </c>
      <c r="D11" s="111"/>
      <c r="E11" s="182"/>
      <c r="F11" s="177"/>
      <c r="G11" s="112"/>
      <c r="H11" s="176"/>
    </row>
    <row r="12" spans="1:8" ht="38.25" x14ac:dyDescent="0.2">
      <c r="A12" s="114" t="s">
        <v>67</v>
      </c>
      <c r="B12" s="163">
        <v>0</v>
      </c>
      <c r="C12" s="163">
        <v>0</v>
      </c>
      <c r="D12" s="115"/>
      <c r="E12" s="183"/>
      <c r="F12" s="177"/>
      <c r="G12" s="112"/>
      <c r="H12" s="176"/>
    </row>
    <row r="13" spans="1:8" x14ac:dyDescent="0.2">
      <c r="A13" s="116" t="s">
        <v>68</v>
      </c>
      <c r="B13" s="163">
        <v>2943</v>
      </c>
      <c r="C13" s="163">
        <v>455</v>
      </c>
      <c r="D13" s="115"/>
      <c r="E13" s="183"/>
      <c r="F13" s="177"/>
      <c r="G13" s="112"/>
      <c r="H13" s="176"/>
    </row>
    <row r="14" spans="1:8" x14ac:dyDescent="0.2">
      <c r="A14" s="117" t="s">
        <v>69</v>
      </c>
      <c r="B14" s="164">
        <v>-702114</v>
      </c>
      <c r="C14" s="164">
        <v>-711787</v>
      </c>
      <c r="D14" s="115"/>
      <c r="E14" s="183"/>
      <c r="F14" s="177"/>
      <c r="G14" s="112"/>
      <c r="H14" s="176"/>
    </row>
    <row r="15" spans="1:8" ht="24" x14ac:dyDescent="0.2">
      <c r="A15" s="118" t="s">
        <v>70</v>
      </c>
      <c r="B15" s="163">
        <f>SUM(B7:B14)</f>
        <v>275141</v>
      </c>
      <c r="C15" s="163">
        <f>SUM(C7:C14)</f>
        <v>249751</v>
      </c>
      <c r="D15" s="115"/>
      <c r="E15" s="183"/>
      <c r="F15" s="177"/>
      <c r="G15" s="112"/>
      <c r="H15" s="176"/>
    </row>
    <row r="16" spans="1:8" x14ac:dyDescent="0.2">
      <c r="A16" s="117" t="s">
        <v>71</v>
      </c>
      <c r="B16" s="165"/>
      <c r="C16" s="165"/>
      <c r="D16" s="115"/>
      <c r="E16" s="183"/>
      <c r="F16" s="177"/>
      <c r="G16" s="112"/>
      <c r="H16" s="176"/>
    </row>
    <row r="17" spans="1:8" x14ac:dyDescent="0.2">
      <c r="A17" s="119" t="s">
        <v>72</v>
      </c>
      <c r="B17" s="163"/>
      <c r="C17" s="163"/>
      <c r="D17" s="120"/>
      <c r="E17" s="184"/>
      <c r="F17" s="177"/>
      <c r="G17" s="112"/>
      <c r="H17" s="176"/>
    </row>
    <row r="18" spans="1:8" ht="38.25" x14ac:dyDescent="0.2">
      <c r="A18" s="114" t="s">
        <v>67</v>
      </c>
      <c r="B18" s="163">
        <v>5905</v>
      </c>
      <c r="C18" s="163">
        <v>0</v>
      </c>
      <c r="D18" s="121"/>
      <c r="E18" s="185"/>
      <c r="F18" s="177"/>
      <c r="G18" s="112"/>
      <c r="H18" s="176"/>
    </row>
    <row r="19" spans="1:8" x14ac:dyDescent="0.2">
      <c r="A19" s="122" t="s">
        <v>18</v>
      </c>
      <c r="B19" s="163">
        <v>0</v>
      </c>
      <c r="C19" s="163">
        <v>0</v>
      </c>
      <c r="D19" s="111"/>
      <c r="E19" s="182"/>
      <c r="F19" s="177"/>
      <c r="G19" s="112"/>
      <c r="H19" s="176"/>
    </row>
    <row r="20" spans="1:8" x14ac:dyDescent="0.2">
      <c r="A20" s="123" t="s">
        <v>73</v>
      </c>
      <c r="B20" s="163">
        <v>201977</v>
      </c>
      <c r="C20" s="163">
        <v>-391222</v>
      </c>
      <c r="D20" s="124"/>
      <c r="E20" s="174"/>
      <c r="F20" s="177"/>
      <c r="G20" s="112"/>
      <c r="H20" s="176"/>
    </row>
    <row r="21" spans="1:8" x14ac:dyDescent="0.2">
      <c r="A21" s="117" t="s">
        <v>74</v>
      </c>
      <c r="B21" s="166">
        <v>-875583</v>
      </c>
      <c r="C21" s="163">
        <v>499661</v>
      </c>
      <c r="D21" s="124"/>
      <c r="E21" s="183"/>
      <c r="F21" s="177"/>
      <c r="G21" s="112"/>
      <c r="H21" s="176"/>
    </row>
    <row r="22" spans="1:8" x14ac:dyDescent="0.2">
      <c r="A22" s="117" t="s">
        <v>20</v>
      </c>
      <c r="B22" s="163">
        <v>-99920</v>
      </c>
      <c r="C22" s="163">
        <v>-15933</v>
      </c>
      <c r="D22" s="115"/>
      <c r="E22" s="183"/>
      <c r="F22" s="177"/>
      <c r="G22" s="112"/>
      <c r="H22" s="176"/>
    </row>
    <row r="23" spans="1:8" x14ac:dyDescent="0.2">
      <c r="A23" s="119" t="s">
        <v>75</v>
      </c>
      <c r="B23" s="163"/>
      <c r="C23" s="163"/>
      <c r="D23" s="115"/>
      <c r="E23" s="184"/>
      <c r="F23" s="177"/>
      <c r="G23" s="112"/>
      <c r="H23" s="176"/>
    </row>
    <row r="24" spans="1:8" x14ac:dyDescent="0.2">
      <c r="A24" s="123" t="s">
        <v>76</v>
      </c>
      <c r="B24" s="163">
        <v>-790474</v>
      </c>
      <c r="C24" s="163">
        <v>26578</v>
      </c>
      <c r="D24" s="115"/>
      <c r="E24" s="183"/>
      <c r="F24" s="177"/>
      <c r="G24" s="112"/>
      <c r="H24" s="176"/>
    </row>
    <row r="25" spans="1:8" x14ac:dyDescent="0.2">
      <c r="A25" s="117" t="s">
        <v>77</v>
      </c>
      <c r="B25" s="163">
        <v>459902</v>
      </c>
      <c r="C25" s="163">
        <v>1828408</v>
      </c>
      <c r="D25" s="120"/>
      <c r="E25" s="183"/>
      <c r="F25" s="177"/>
      <c r="G25" s="112"/>
      <c r="H25" s="176"/>
    </row>
    <row r="26" spans="1:8" ht="38.25" x14ac:dyDescent="0.2">
      <c r="A26" s="114" t="s">
        <v>67</v>
      </c>
      <c r="B26" s="163">
        <v>-6945</v>
      </c>
      <c r="C26" s="163">
        <v>-54683</v>
      </c>
      <c r="D26" s="115"/>
      <c r="E26" s="185"/>
      <c r="F26" s="177"/>
      <c r="G26" s="112"/>
      <c r="H26" s="176"/>
    </row>
    <row r="27" spans="1:8" ht="13.5" thickBot="1" x14ac:dyDescent="0.25">
      <c r="A27" s="117" t="s">
        <v>29</v>
      </c>
      <c r="B27" s="167">
        <v>-24559</v>
      </c>
      <c r="C27" s="167">
        <v>18548</v>
      </c>
      <c r="D27" s="115"/>
      <c r="E27" s="183"/>
      <c r="F27" s="177"/>
      <c r="G27" s="112"/>
      <c r="H27" s="176"/>
    </row>
    <row r="28" spans="1:8" ht="24" x14ac:dyDescent="0.2">
      <c r="A28" s="125" t="s">
        <v>78</v>
      </c>
      <c r="B28" s="165">
        <f>SUM(B15:B27)</f>
        <v>-854556</v>
      </c>
      <c r="C28" s="165">
        <f>SUM(C15:C27)</f>
        <v>2161108</v>
      </c>
      <c r="D28" s="121"/>
      <c r="E28" s="186"/>
      <c r="F28" s="177"/>
      <c r="G28" s="112"/>
      <c r="H28" s="176"/>
    </row>
    <row r="29" spans="1:8" ht="13.5" thickBot="1" x14ac:dyDescent="0.25">
      <c r="A29" s="126" t="s">
        <v>79</v>
      </c>
      <c r="B29" s="167">
        <v>-4000</v>
      </c>
      <c r="C29" s="167">
        <v>-12120</v>
      </c>
      <c r="D29" s="115"/>
      <c r="E29" s="182"/>
      <c r="F29" s="177"/>
      <c r="G29" s="112"/>
      <c r="H29" s="176"/>
    </row>
    <row r="30" spans="1:8" ht="13.5" thickBot="1" x14ac:dyDescent="0.25">
      <c r="A30" s="116" t="s">
        <v>64</v>
      </c>
      <c r="B30" s="168">
        <f>B28+B29</f>
        <v>-858556</v>
      </c>
      <c r="C30" s="168">
        <f>C28+C29</f>
        <v>2148988</v>
      </c>
      <c r="D30" s="127"/>
      <c r="E30" s="182"/>
      <c r="F30" s="177"/>
      <c r="G30" s="112"/>
      <c r="H30" s="176"/>
    </row>
    <row r="31" spans="1:8" x14ac:dyDescent="0.2">
      <c r="A31" s="128" t="s">
        <v>80</v>
      </c>
      <c r="B31" s="165"/>
      <c r="C31" s="165"/>
      <c r="D31" s="111"/>
      <c r="E31" s="181"/>
      <c r="F31" s="177"/>
      <c r="G31" s="112"/>
      <c r="H31" s="176"/>
    </row>
    <row r="32" spans="1:8" x14ac:dyDescent="0.2">
      <c r="A32" s="129" t="s">
        <v>81</v>
      </c>
      <c r="B32" s="166">
        <v>-71295</v>
      </c>
      <c r="C32" s="163">
        <v>-133383</v>
      </c>
      <c r="D32" s="111"/>
      <c r="E32" s="187"/>
      <c r="F32" s="177"/>
      <c r="G32" s="112"/>
      <c r="H32" s="176"/>
    </row>
    <row r="33" spans="1:8" x14ac:dyDescent="0.2">
      <c r="A33" s="130" t="s">
        <v>82</v>
      </c>
      <c r="B33" s="166">
        <v>473</v>
      </c>
      <c r="C33" s="163">
        <v>1070</v>
      </c>
      <c r="D33" s="109"/>
      <c r="E33" s="187"/>
      <c r="F33" s="177"/>
      <c r="G33" s="112"/>
      <c r="H33" s="176"/>
    </row>
    <row r="34" spans="1:8" x14ac:dyDescent="0.2">
      <c r="A34" s="132" t="s">
        <v>83</v>
      </c>
      <c r="B34" s="163">
        <v>-974032</v>
      </c>
      <c r="C34" s="163">
        <v>-381468</v>
      </c>
      <c r="D34" s="131"/>
      <c r="E34" s="187"/>
      <c r="F34" s="177"/>
      <c r="G34" s="112"/>
      <c r="H34" s="176"/>
    </row>
    <row r="35" spans="1:8" ht="13.5" thickBot="1" x14ac:dyDescent="0.25">
      <c r="A35" s="133" t="s">
        <v>84</v>
      </c>
      <c r="B35" s="163">
        <v>483330</v>
      </c>
      <c r="C35" s="166">
        <v>286524</v>
      </c>
      <c r="D35" s="131"/>
      <c r="E35" s="187"/>
      <c r="F35" s="177"/>
      <c r="G35" s="112"/>
      <c r="H35" s="176"/>
    </row>
    <row r="36" spans="1:8" ht="13.5" thickBot="1" x14ac:dyDescent="0.25">
      <c r="A36" s="134" t="s">
        <v>85</v>
      </c>
      <c r="B36" s="167">
        <f>SUM(B32:B35)</f>
        <v>-561524</v>
      </c>
      <c r="C36" s="169">
        <f>SUM(C32:C35)</f>
        <v>-227257</v>
      </c>
      <c r="D36" s="131"/>
      <c r="E36" s="187"/>
      <c r="F36" s="177"/>
      <c r="G36" s="112"/>
      <c r="H36" s="176"/>
    </row>
    <row r="37" spans="1:8" x14ac:dyDescent="0.2">
      <c r="A37" s="128" t="s">
        <v>86</v>
      </c>
      <c r="B37" s="165"/>
      <c r="C37" s="163"/>
      <c r="D37" s="131"/>
      <c r="E37" s="181"/>
      <c r="F37" s="177"/>
      <c r="G37" s="112"/>
      <c r="H37" s="176"/>
    </row>
    <row r="38" spans="1:8" x14ac:dyDescent="0.2">
      <c r="A38" s="132" t="s">
        <v>87</v>
      </c>
      <c r="B38" s="163">
        <v>805787</v>
      </c>
      <c r="C38" s="163">
        <v>68387</v>
      </c>
      <c r="D38" s="131"/>
      <c r="E38" s="187"/>
      <c r="F38" s="177"/>
      <c r="G38" s="112"/>
      <c r="H38" s="176"/>
    </row>
    <row r="39" spans="1:8" x14ac:dyDescent="0.2">
      <c r="A39" s="132" t="s">
        <v>88</v>
      </c>
      <c r="B39" s="166">
        <v>-148918</v>
      </c>
      <c r="C39" s="166">
        <v>-296870</v>
      </c>
      <c r="D39" s="109"/>
      <c r="E39" s="187"/>
      <c r="F39" s="177"/>
      <c r="G39" s="112"/>
      <c r="H39" s="176"/>
    </row>
    <row r="40" spans="1:8" x14ac:dyDescent="0.2">
      <c r="A40" t="s">
        <v>89</v>
      </c>
      <c r="B40" s="170">
        <v>0</v>
      </c>
      <c r="C40" s="166">
        <v>0</v>
      </c>
      <c r="D40" s="131"/>
      <c r="E40" s="187"/>
      <c r="F40" s="177"/>
      <c r="G40" s="112"/>
      <c r="H40" s="176"/>
    </row>
    <row r="41" spans="1:8" x14ac:dyDescent="0.2">
      <c r="A41" t="s">
        <v>32</v>
      </c>
      <c r="B41" s="170">
        <v>0</v>
      </c>
      <c r="C41" s="170">
        <v>0</v>
      </c>
      <c r="D41" s="131"/>
      <c r="E41" s="182"/>
      <c r="F41" s="177"/>
      <c r="G41" s="112"/>
      <c r="H41" s="176"/>
    </row>
    <row r="42" spans="1:8" ht="13.5" thickBot="1" x14ac:dyDescent="0.25">
      <c r="A42" s="116" t="s">
        <v>90</v>
      </c>
      <c r="B42" s="171">
        <v>-488</v>
      </c>
      <c r="C42" s="171">
        <v>-47030</v>
      </c>
      <c r="D42" s="131"/>
      <c r="E42" s="182"/>
      <c r="F42" s="178"/>
      <c r="G42" s="112"/>
      <c r="H42" s="176"/>
    </row>
    <row r="43" spans="1:8" ht="13.5" thickBot="1" x14ac:dyDescent="0.25">
      <c r="A43" s="135" t="s">
        <v>91</v>
      </c>
      <c r="B43" s="172">
        <f>SUM(B38:B42)</f>
        <v>656381</v>
      </c>
      <c r="C43" s="172">
        <f>SUM(C38:C42)</f>
        <v>-275513</v>
      </c>
      <c r="D43" s="111"/>
      <c r="E43" s="182"/>
      <c r="F43" s="178"/>
      <c r="G43" s="136"/>
      <c r="H43" s="176"/>
    </row>
    <row r="44" spans="1:8" ht="24" x14ac:dyDescent="0.2">
      <c r="A44" s="137" t="s">
        <v>92</v>
      </c>
      <c r="B44" s="163">
        <v>12554</v>
      </c>
      <c r="C44" s="163">
        <v>505211</v>
      </c>
      <c r="D44" s="111"/>
      <c r="E44" s="188"/>
      <c r="F44" s="177"/>
      <c r="G44" s="136"/>
      <c r="H44" s="176"/>
    </row>
    <row r="45" spans="1:8" x14ac:dyDescent="0.2">
      <c r="A45" s="139" t="s">
        <v>93</v>
      </c>
      <c r="B45" s="163">
        <f>B30+B36+B43+B44</f>
        <v>-751145</v>
      </c>
      <c r="C45" s="163">
        <f>C30+C36+C43+C44</f>
        <v>2151429</v>
      </c>
      <c r="D45" s="138"/>
      <c r="E45" s="188"/>
      <c r="F45" s="177"/>
      <c r="G45" s="112"/>
      <c r="H45" s="176"/>
    </row>
    <row r="46" spans="1:8" x14ac:dyDescent="0.2">
      <c r="A46" s="129" t="s">
        <v>94</v>
      </c>
      <c r="B46" s="163">
        <v>4306258</v>
      </c>
      <c r="C46" s="163">
        <v>2154829</v>
      </c>
      <c r="D46" s="138"/>
      <c r="E46" s="187"/>
      <c r="F46" s="177"/>
      <c r="G46" s="112"/>
      <c r="H46" s="176"/>
    </row>
    <row r="47" spans="1:8" x14ac:dyDescent="0.2">
      <c r="A47" s="105" t="s">
        <v>95</v>
      </c>
      <c r="B47" s="173">
        <f>SUM(B45:B46)</f>
        <v>3555113</v>
      </c>
      <c r="C47" s="173">
        <f>SUM(C45:C46)</f>
        <v>4306258</v>
      </c>
      <c r="D47" s="131"/>
      <c r="E47" s="181"/>
      <c r="F47" s="179"/>
      <c r="G47" s="112"/>
      <c r="H47" s="176"/>
    </row>
    <row r="48" spans="1:8" x14ac:dyDescent="0.2">
      <c r="B48" s="140"/>
      <c r="C48" s="140"/>
      <c r="D48" s="109"/>
      <c r="E48" s="140"/>
      <c r="F48" s="140"/>
      <c r="G48" s="140"/>
      <c r="H48" s="176"/>
    </row>
    <row r="49" spans="1:8" x14ac:dyDescent="0.2">
      <c r="B49" s="176"/>
      <c r="C49" s="176"/>
      <c r="D49" s="104"/>
      <c r="E49" s="176"/>
      <c r="F49" s="176"/>
      <c r="G49" s="176"/>
      <c r="H49" s="176"/>
    </row>
    <row r="50" spans="1:8" x14ac:dyDescent="0.2">
      <c r="B50" s="176"/>
      <c r="C50" s="176"/>
      <c r="D50" s="104"/>
      <c r="E50" s="176"/>
      <c r="F50" s="176"/>
      <c r="G50" s="176"/>
      <c r="H50" s="176"/>
    </row>
    <row r="51" spans="1:8" x14ac:dyDescent="0.2">
      <c r="A51" s="66" t="s">
        <v>96</v>
      </c>
      <c r="B51" s="141"/>
      <c r="C51" s="141" t="s">
        <v>1</v>
      </c>
      <c r="D51" s="104"/>
      <c r="E51" s="176"/>
      <c r="F51" s="176"/>
      <c r="G51" s="176"/>
      <c r="H51" s="176"/>
    </row>
    <row r="52" spans="1:8" x14ac:dyDescent="0.2">
      <c r="A52" s="66"/>
      <c r="B52" s="141"/>
      <c r="C52" s="141"/>
      <c r="E52" s="176"/>
      <c r="F52" s="176"/>
      <c r="G52" s="176"/>
      <c r="H52" s="176"/>
    </row>
    <row r="53" spans="1:8" x14ac:dyDescent="0.2">
      <c r="A53" s="66"/>
      <c r="B53" s="141"/>
      <c r="C53" s="141"/>
      <c r="E53" s="176"/>
      <c r="F53" s="176"/>
      <c r="G53" s="176"/>
      <c r="H53" s="176"/>
    </row>
    <row r="54" spans="1:8" x14ac:dyDescent="0.2">
      <c r="A54" s="66" t="s">
        <v>38</v>
      </c>
      <c r="B54" s="141"/>
      <c r="C54" s="141" t="s">
        <v>0</v>
      </c>
      <c r="E54" s="176"/>
      <c r="F54" s="176"/>
      <c r="G54" s="176"/>
      <c r="H54" s="176"/>
    </row>
    <row r="55" spans="1:8" ht="14.25" x14ac:dyDescent="0.2">
      <c r="A55" s="3"/>
      <c r="B55" s="3"/>
      <c r="C55" s="3"/>
      <c r="E55" s="176"/>
      <c r="F55" s="176"/>
      <c r="G55" s="176"/>
      <c r="H55" s="176"/>
    </row>
    <row r="56" spans="1:8" x14ac:dyDescent="0.2">
      <c r="E56" s="176"/>
      <c r="F56" s="176"/>
      <c r="G56" s="176"/>
      <c r="H56" s="176"/>
    </row>
    <row r="57" spans="1:8" x14ac:dyDescent="0.2">
      <c r="E57" s="176"/>
      <c r="F57" s="176"/>
      <c r="G57" s="176"/>
      <c r="H57" s="176"/>
    </row>
    <row r="58" spans="1:8" x14ac:dyDescent="0.2">
      <c r="E58" s="176"/>
      <c r="F58" s="176"/>
      <c r="G58" s="176"/>
      <c r="H58" s="176"/>
    </row>
    <row r="59" spans="1:8" x14ac:dyDescent="0.2">
      <c r="E59" s="176"/>
      <c r="F59" s="176"/>
      <c r="G59" s="176"/>
      <c r="H59" s="176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H17" sqref="H17"/>
    </sheetView>
  </sheetViews>
  <sheetFormatPr defaultRowHeight="12.75" x14ac:dyDescent="0.2"/>
  <cols>
    <col min="1" max="1" width="34" customWidth="1"/>
    <col min="2" max="2" width="13.85546875" customWidth="1"/>
    <col min="3" max="3" width="18.42578125" customWidth="1"/>
    <col min="4" max="4" width="13" customWidth="1"/>
    <col min="5" max="5" width="21.85546875" customWidth="1"/>
    <col min="6" max="6" width="11.28515625" customWidth="1"/>
    <col min="8" max="8" width="32.28515625" customWidth="1"/>
    <col min="9" max="9" width="12.7109375" customWidth="1"/>
    <col min="10" max="10" width="19.28515625" customWidth="1"/>
    <col min="11" max="11" width="13.140625" customWidth="1"/>
    <col min="12" max="12" width="21.7109375" customWidth="1"/>
    <col min="13" max="13" width="14" customWidth="1"/>
    <col min="257" max="257" width="34" customWidth="1"/>
    <col min="258" max="258" width="13.85546875" customWidth="1"/>
    <col min="259" max="259" width="18.42578125" customWidth="1"/>
    <col min="260" max="260" width="13" customWidth="1"/>
    <col min="261" max="261" width="21.85546875" customWidth="1"/>
    <col min="262" max="262" width="11.28515625" customWidth="1"/>
    <col min="264" max="264" width="32.28515625" customWidth="1"/>
    <col min="265" max="265" width="12.7109375" customWidth="1"/>
    <col min="266" max="266" width="19.28515625" customWidth="1"/>
    <col min="267" max="267" width="13.140625" customWidth="1"/>
    <col min="268" max="268" width="21.7109375" customWidth="1"/>
    <col min="269" max="269" width="14" customWidth="1"/>
    <col min="513" max="513" width="34" customWidth="1"/>
    <col min="514" max="514" width="13.85546875" customWidth="1"/>
    <col min="515" max="515" width="18.42578125" customWidth="1"/>
    <col min="516" max="516" width="13" customWidth="1"/>
    <col min="517" max="517" width="21.85546875" customWidth="1"/>
    <col min="518" max="518" width="11.28515625" customWidth="1"/>
    <col min="520" max="520" width="32.28515625" customWidth="1"/>
    <col min="521" max="521" width="12.7109375" customWidth="1"/>
    <col min="522" max="522" width="19.28515625" customWidth="1"/>
    <col min="523" max="523" width="13.140625" customWidth="1"/>
    <col min="524" max="524" width="21.7109375" customWidth="1"/>
    <col min="525" max="525" width="14" customWidth="1"/>
    <col min="769" max="769" width="34" customWidth="1"/>
    <col min="770" max="770" width="13.85546875" customWidth="1"/>
    <col min="771" max="771" width="18.42578125" customWidth="1"/>
    <col min="772" max="772" width="13" customWidth="1"/>
    <col min="773" max="773" width="21.85546875" customWidth="1"/>
    <col min="774" max="774" width="11.28515625" customWidth="1"/>
    <col min="776" max="776" width="32.28515625" customWidth="1"/>
    <col min="777" max="777" width="12.7109375" customWidth="1"/>
    <col min="778" max="778" width="19.28515625" customWidth="1"/>
    <col min="779" max="779" width="13.140625" customWidth="1"/>
    <col min="780" max="780" width="21.7109375" customWidth="1"/>
    <col min="781" max="781" width="14" customWidth="1"/>
    <col min="1025" max="1025" width="34" customWidth="1"/>
    <col min="1026" max="1026" width="13.85546875" customWidth="1"/>
    <col min="1027" max="1027" width="18.42578125" customWidth="1"/>
    <col min="1028" max="1028" width="13" customWidth="1"/>
    <col min="1029" max="1029" width="21.85546875" customWidth="1"/>
    <col min="1030" max="1030" width="11.28515625" customWidth="1"/>
    <col min="1032" max="1032" width="32.28515625" customWidth="1"/>
    <col min="1033" max="1033" width="12.7109375" customWidth="1"/>
    <col min="1034" max="1034" width="19.28515625" customWidth="1"/>
    <col min="1035" max="1035" width="13.140625" customWidth="1"/>
    <col min="1036" max="1036" width="21.7109375" customWidth="1"/>
    <col min="1037" max="1037" width="14" customWidth="1"/>
    <col min="1281" max="1281" width="34" customWidth="1"/>
    <col min="1282" max="1282" width="13.85546875" customWidth="1"/>
    <col min="1283" max="1283" width="18.42578125" customWidth="1"/>
    <col min="1284" max="1284" width="13" customWidth="1"/>
    <col min="1285" max="1285" width="21.85546875" customWidth="1"/>
    <col min="1286" max="1286" width="11.28515625" customWidth="1"/>
    <col min="1288" max="1288" width="32.28515625" customWidth="1"/>
    <col min="1289" max="1289" width="12.7109375" customWidth="1"/>
    <col min="1290" max="1290" width="19.28515625" customWidth="1"/>
    <col min="1291" max="1291" width="13.140625" customWidth="1"/>
    <col min="1292" max="1292" width="21.7109375" customWidth="1"/>
    <col min="1293" max="1293" width="14" customWidth="1"/>
    <col min="1537" max="1537" width="34" customWidth="1"/>
    <col min="1538" max="1538" width="13.85546875" customWidth="1"/>
    <col min="1539" max="1539" width="18.42578125" customWidth="1"/>
    <col min="1540" max="1540" width="13" customWidth="1"/>
    <col min="1541" max="1541" width="21.85546875" customWidth="1"/>
    <col min="1542" max="1542" width="11.28515625" customWidth="1"/>
    <col min="1544" max="1544" width="32.28515625" customWidth="1"/>
    <col min="1545" max="1545" width="12.7109375" customWidth="1"/>
    <col min="1546" max="1546" width="19.28515625" customWidth="1"/>
    <col min="1547" max="1547" width="13.140625" customWidth="1"/>
    <col min="1548" max="1548" width="21.7109375" customWidth="1"/>
    <col min="1549" max="1549" width="14" customWidth="1"/>
    <col min="1793" max="1793" width="34" customWidth="1"/>
    <col min="1794" max="1794" width="13.85546875" customWidth="1"/>
    <col min="1795" max="1795" width="18.42578125" customWidth="1"/>
    <col min="1796" max="1796" width="13" customWidth="1"/>
    <col min="1797" max="1797" width="21.85546875" customWidth="1"/>
    <col min="1798" max="1798" width="11.28515625" customWidth="1"/>
    <col min="1800" max="1800" width="32.28515625" customWidth="1"/>
    <col min="1801" max="1801" width="12.7109375" customWidth="1"/>
    <col min="1802" max="1802" width="19.28515625" customWidth="1"/>
    <col min="1803" max="1803" width="13.140625" customWidth="1"/>
    <col min="1804" max="1804" width="21.7109375" customWidth="1"/>
    <col min="1805" max="1805" width="14" customWidth="1"/>
    <col min="2049" max="2049" width="34" customWidth="1"/>
    <col min="2050" max="2050" width="13.85546875" customWidth="1"/>
    <col min="2051" max="2051" width="18.42578125" customWidth="1"/>
    <col min="2052" max="2052" width="13" customWidth="1"/>
    <col min="2053" max="2053" width="21.85546875" customWidth="1"/>
    <col min="2054" max="2054" width="11.28515625" customWidth="1"/>
    <col min="2056" max="2056" width="32.28515625" customWidth="1"/>
    <col min="2057" max="2057" width="12.7109375" customWidth="1"/>
    <col min="2058" max="2058" width="19.28515625" customWidth="1"/>
    <col min="2059" max="2059" width="13.140625" customWidth="1"/>
    <col min="2060" max="2060" width="21.7109375" customWidth="1"/>
    <col min="2061" max="2061" width="14" customWidth="1"/>
    <col min="2305" max="2305" width="34" customWidth="1"/>
    <col min="2306" max="2306" width="13.85546875" customWidth="1"/>
    <col min="2307" max="2307" width="18.42578125" customWidth="1"/>
    <col min="2308" max="2308" width="13" customWidth="1"/>
    <col min="2309" max="2309" width="21.85546875" customWidth="1"/>
    <col min="2310" max="2310" width="11.28515625" customWidth="1"/>
    <col min="2312" max="2312" width="32.28515625" customWidth="1"/>
    <col min="2313" max="2313" width="12.7109375" customWidth="1"/>
    <col min="2314" max="2314" width="19.28515625" customWidth="1"/>
    <col min="2315" max="2315" width="13.140625" customWidth="1"/>
    <col min="2316" max="2316" width="21.7109375" customWidth="1"/>
    <col min="2317" max="2317" width="14" customWidth="1"/>
    <col min="2561" max="2561" width="34" customWidth="1"/>
    <col min="2562" max="2562" width="13.85546875" customWidth="1"/>
    <col min="2563" max="2563" width="18.42578125" customWidth="1"/>
    <col min="2564" max="2564" width="13" customWidth="1"/>
    <col min="2565" max="2565" width="21.85546875" customWidth="1"/>
    <col min="2566" max="2566" width="11.28515625" customWidth="1"/>
    <col min="2568" max="2568" width="32.28515625" customWidth="1"/>
    <col min="2569" max="2569" width="12.7109375" customWidth="1"/>
    <col min="2570" max="2570" width="19.28515625" customWidth="1"/>
    <col min="2571" max="2571" width="13.140625" customWidth="1"/>
    <col min="2572" max="2572" width="21.7109375" customWidth="1"/>
    <col min="2573" max="2573" width="14" customWidth="1"/>
    <col min="2817" max="2817" width="34" customWidth="1"/>
    <col min="2818" max="2818" width="13.85546875" customWidth="1"/>
    <col min="2819" max="2819" width="18.42578125" customWidth="1"/>
    <col min="2820" max="2820" width="13" customWidth="1"/>
    <col min="2821" max="2821" width="21.85546875" customWidth="1"/>
    <col min="2822" max="2822" width="11.28515625" customWidth="1"/>
    <col min="2824" max="2824" width="32.28515625" customWidth="1"/>
    <col min="2825" max="2825" width="12.7109375" customWidth="1"/>
    <col min="2826" max="2826" width="19.28515625" customWidth="1"/>
    <col min="2827" max="2827" width="13.140625" customWidth="1"/>
    <col min="2828" max="2828" width="21.7109375" customWidth="1"/>
    <col min="2829" max="2829" width="14" customWidth="1"/>
    <col min="3073" max="3073" width="34" customWidth="1"/>
    <col min="3074" max="3074" width="13.85546875" customWidth="1"/>
    <col min="3075" max="3075" width="18.42578125" customWidth="1"/>
    <col min="3076" max="3076" width="13" customWidth="1"/>
    <col min="3077" max="3077" width="21.85546875" customWidth="1"/>
    <col min="3078" max="3078" width="11.28515625" customWidth="1"/>
    <col min="3080" max="3080" width="32.28515625" customWidth="1"/>
    <col min="3081" max="3081" width="12.7109375" customWidth="1"/>
    <col min="3082" max="3082" width="19.28515625" customWidth="1"/>
    <col min="3083" max="3083" width="13.140625" customWidth="1"/>
    <col min="3084" max="3084" width="21.7109375" customWidth="1"/>
    <col min="3085" max="3085" width="14" customWidth="1"/>
    <col min="3329" max="3329" width="34" customWidth="1"/>
    <col min="3330" max="3330" width="13.85546875" customWidth="1"/>
    <col min="3331" max="3331" width="18.42578125" customWidth="1"/>
    <col min="3332" max="3332" width="13" customWidth="1"/>
    <col min="3333" max="3333" width="21.85546875" customWidth="1"/>
    <col min="3334" max="3334" width="11.28515625" customWidth="1"/>
    <col min="3336" max="3336" width="32.28515625" customWidth="1"/>
    <col min="3337" max="3337" width="12.7109375" customWidth="1"/>
    <col min="3338" max="3338" width="19.28515625" customWidth="1"/>
    <col min="3339" max="3339" width="13.140625" customWidth="1"/>
    <col min="3340" max="3340" width="21.7109375" customWidth="1"/>
    <col min="3341" max="3341" width="14" customWidth="1"/>
    <col min="3585" max="3585" width="34" customWidth="1"/>
    <col min="3586" max="3586" width="13.85546875" customWidth="1"/>
    <col min="3587" max="3587" width="18.42578125" customWidth="1"/>
    <col min="3588" max="3588" width="13" customWidth="1"/>
    <col min="3589" max="3589" width="21.85546875" customWidth="1"/>
    <col min="3590" max="3590" width="11.28515625" customWidth="1"/>
    <col min="3592" max="3592" width="32.28515625" customWidth="1"/>
    <col min="3593" max="3593" width="12.7109375" customWidth="1"/>
    <col min="3594" max="3594" width="19.28515625" customWidth="1"/>
    <col min="3595" max="3595" width="13.140625" customWidth="1"/>
    <col min="3596" max="3596" width="21.7109375" customWidth="1"/>
    <col min="3597" max="3597" width="14" customWidth="1"/>
    <col min="3841" max="3841" width="34" customWidth="1"/>
    <col min="3842" max="3842" width="13.85546875" customWidth="1"/>
    <col min="3843" max="3843" width="18.42578125" customWidth="1"/>
    <col min="3844" max="3844" width="13" customWidth="1"/>
    <col min="3845" max="3845" width="21.85546875" customWidth="1"/>
    <col min="3846" max="3846" width="11.28515625" customWidth="1"/>
    <col min="3848" max="3848" width="32.28515625" customWidth="1"/>
    <col min="3849" max="3849" width="12.7109375" customWidth="1"/>
    <col min="3850" max="3850" width="19.28515625" customWidth="1"/>
    <col min="3851" max="3851" width="13.140625" customWidth="1"/>
    <col min="3852" max="3852" width="21.7109375" customWidth="1"/>
    <col min="3853" max="3853" width="14" customWidth="1"/>
    <col min="4097" max="4097" width="34" customWidth="1"/>
    <col min="4098" max="4098" width="13.85546875" customWidth="1"/>
    <col min="4099" max="4099" width="18.42578125" customWidth="1"/>
    <col min="4100" max="4100" width="13" customWidth="1"/>
    <col min="4101" max="4101" width="21.85546875" customWidth="1"/>
    <col min="4102" max="4102" width="11.28515625" customWidth="1"/>
    <col min="4104" max="4104" width="32.28515625" customWidth="1"/>
    <col min="4105" max="4105" width="12.7109375" customWidth="1"/>
    <col min="4106" max="4106" width="19.28515625" customWidth="1"/>
    <col min="4107" max="4107" width="13.140625" customWidth="1"/>
    <col min="4108" max="4108" width="21.7109375" customWidth="1"/>
    <col min="4109" max="4109" width="14" customWidth="1"/>
    <col min="4353" max="4353" width="34" customWidth="1"/>
    <col min="4354" max="4354" width="13.85546875" customWidth="1"/>
    <col min="4355" max="4355" width="18.42578125" customWidth="1"/>
    <col min="4356" max="4356" width="13" customWidth="1"/>
    <col min="4357" max="4357" width="21.85546875" customWidth="1"/>
    <col min="4358" max="4358" width="11.28515625" customWidth="1"/>
    <col min="4360" max="4360" width="32.28515625" customWidth="1"/>
    <col min="4361" max="4361" width="12.7109375" customWidth="1"/>
    <col min="4362" max="4362" width="19.28515625" customWidth="1"/>
    <col min="4363" max="4363" width="13.140625" customWidth="1"/>
    <col min="4364" max="4364" width="21.7109375" customWidth="1"/>
    <col min="4365" max="4365" width="14" customWidth="1"/>
    <col min="4609" max="4609" width="34" customWidth="1"/>
    <col min="4610" max="4610" width="13.85546875" customWidth="1"/>
    <col min="4611" max="4611" width="18.42578125" customWidth="1"/>
    <col min="4612" max="4612" width="13" customWidth="1"/>
    <col min="4613" max="4613" width="21.85546875" customWidth="1"/>
    <col min="4614" max="4614" width="11.28515625" customWidth="1"/>
    <col min="4616" max="4616" width="32.28515625" customWidth="1"/>
    <col min="4617" max="4617" width="12.7109375" customWidth="1"/>
    <col min="4618" max="4618" width="19.28515625" customWidth="1"/>
    <col min="4619" max="4619" width="13.140625" customWidth="1"/>
    <col min="4620" max="4620" width="21.7109375" customWidth="1"/>
    <col min="4621" max="4621" width="14" customWidth="1"/>
    <col min="4865" max="4865" width="34" customWidth="1"/>
    <col min="4866" max="4866" width="13.85546875" customWidth="1"/>
    <col min="4867" max="4867" width="18.42578125" customWidth="1"/>
    <col min="4868" max="4868" width="13" customWidth="1"/>
    <col min="4869" max="4869" width="21.85546875" customWidth="1"/>
    <col min="4870" max="4870" width="11.28515625" customWidth="1"/>
    <col min="4872" max="4872" width="32.28515625" customWidth="1"/>
    <col min="4873" max="4873" width="12.7109375" customWidth="1"/>
    <col min="4874" max="4874" width="19.28515625" customWidth="1"/>
    <col min="4875" max="4875" width="13.140625" customWidth="1"/>
    <col min="4876" max="4876" width="21.7109375" customWidth="1"/>
    <col min="4877" max="4877" width="14" customWidth="1"/>
    <col min="5121" max="5121" width="34" customWidth="1"/>
    <col min="5122" max="5122" width="13.85546875" customWidth="1"/>
    <col min="5123" max="5123" width="18.42578125" customWidth="1"/>
    <col min="5124" max="5124" width="13" customWidth="1"/>
    <col min="5125" max="5125" width="21.85546875" customWidth="1"/>
    <col min="5126" max="5126" width="11.28515625" customWidth="1"/>
    <col min="5128" max="5128" width="32.28515625" customWidth="1"/>
    <col min="5129" max="5129" width="12.7109375" customWidth="1"/>
    <col min="5130" max="5130" width="19.28515625" customWidth="1"/>
    <col min="5131" max="5131" width="13.140625" customWidth="1"/>
    <col min="5132" max="5132" width="21.7109375" customWidth="1"/>
    <col min="5133" max="5133" width="14" customWidth="1"/>
    <col min="5377" max="5377" width="34" customWidth="1"/>
    <col min="5378" max="5378" width="13.85546875" customWidth="1"/>
    <col min="5379" max="5379" width="18.42578125" customWidth="1"/>
    <col min="5380" max="5380" width="13" customWidth="1"/>
    <col min="5381" max="5381" width="21.85546875" customWidth="1"/>
    <col min="5382" max="5382" width="11.28515625" customWidth="1"/>
    <col min="5384" max="5384" width="32.28515625" customWidth="1"/>
    <col min="5385" max="5385" width="12.7109375" customWidth="1"/>
    <col min="5386" max="5386" width="19.28515625" customWidth="1"/>
    <col min="5387" max="5387" width="13.140625" customWidth="1"/>
    <col min="5388" max="5388" width="21.7109375" customWidth="1"/>
    <col min="5389" max="5389" width="14" customWidth="1"/>
    <col min="5633" max="5633" width="34" customWidth="1"/>
    <col min="5634" max="5634" width="13.85546875" customWidth="1"/>
    <col min="5635" max="5635" width="18.42578125" customWidth="1"/>
    <col min="5636" max="5636" width="13" customWidth="1"/>
    <col min="5637" max="5637" width="21.85546875" customWidth="1"/>
    <col min="5638" max="5638" width="11.28515625" customWidth="1"/>
    <col min="5640" max="5640" width="32.28515625" customWidth="1"/>
    <col min="5641" max="5641" width="12.7109375" customWidth="1"/>
    <col min="5642" max="5642" width="19.28515625" customWidth="1"/>
    <col min="5643" max="5643" width="13.140625" customWidth="1"/>
    <col min="5644" max="5644" width="21.7109375" customWidth="1"/>
    <col min="5645" max="5645" width="14" customWidth="1"/>
    <col min="5889" max="5889" width="34" customWidth="1"/>
    <col min="5890" max="5890" width="13.85546875" customWidth="1"/>
    <col min="5891" max="5891" width="18.42578125" customWidth="1"/>
    <col min="5892" max="5892" width="13" customWidth="1"/>
    <col min="5893" max="5893" width="21.85546875" customWidth="1"/>
    <col min="5894" max="5894" width="11.28515625" customWidth="1"/>
    <col min="5896" max="5896" width="32.28515625" customWidth="1"/>
    <col min="5897" max="5897" width="12.7109375" customWidth="1"/>
    <col min="5898" max="5898" width="19.28515625" customWidth="1"/>
    <col min="5899" max="5899" width="13.140625" customWidth="1"/>
    <col min="5900" max="5900" width="21.7109375" customWidth="1"/>
    <col min="5901" max="5901" width="14" customWidth="1"/>
    <col min="6145" max="6145" width="34" customWidth="1"/>
    <col min="6146" max="6146" width="13.85546875" customWidth="1"/>
    <col min="6147" max="6147" width="18.42578125" customWidth="1"/>
    <col min="6148" max="6148" width="13" customWidth="1"/>
    <col min="6149" max="6149" width="21.85546875" customWidth="1"/>
    <col min="6150" max="6150" width="11.28515625" customWidth="1"/>
    <col min="6152" max="6152" width="32.28515625" customWidth="1"/>
    <col min="6153" max="6153" width="12.7109375" customWidth="1"/>
    <col min="6154" max="6154" width="19.28515625" customWidth="1"/>
    <col min="6155" max="6155" width="13.140625" customWidth="1"/>
    <col min="6156" max="6156" width="21.7109375" customWidth="1"/>
    <col min="6157" max="6157" width="14" customWidth="1"/>
    <col min="6401" max="6401" width="34" customWidth="1"/>
    <col min="6402" max="6402" width="13.85546875" customWidth="1"/>
    <col min="6403" max="6403" width="18.42578125" customWidth="1"/>
    <col min="6404" max="6404" width="13" customWidth="1"/>
    <col min="6405" max="6405" width="21.85546875" customWidth="1"/>
    <col min="6406" max="6406" width="11.28515625" customWidth="1"/>
    <col min="6408" max="6408" width="32.28515625" customWidth="1"/>
    <col min="6409" max="6409" width="12.7109375" customWidth="1"/>
    <col min="6410" max="6410" width="19.28515625" customWidth="1"/>
    <col min="6411" max="6411" width="13.140625" customWidth="1"/>
    <col min="6412" max="6412" width="21.7109375" customWidth="1"/>
    <col min="6413" max="6413" width="14" customWidth="1"/>
    <col min="6657" max="6657" width="34" customWidth="1"/>
    <col min="6658" max="6658" width="13.85546875" customWidth="1"/>
    <col min="6659" max="6659" width="18.42578125" customWidth="1"/>
    <col min="6660" max="6660" width="13" customWidth="1"/>
    <col min="6661" max="6661" width="21.85546875" customWidth="1"/>
    <col min="6662" max="6662" width="11.28515625" customWidth="1"/>
    <col min="6664" max="6664" width="32.28515625" customWidth="1"/>
    <col min="6665" max="6665" width="12.7109375" customWidth="1"/>
    <col min="6666" max="6666" width="19.28515625" customWidth="1"/>
    <col min="6667" max="6667" width="13.140625" customWidth="1"/>
    <col min="6668" max="6668" width="21.7109375" customWidth="1"/>
    <col min="6669" max="6669" width="14" customWidth="1"/>
    <col min="6913" max="6913" width="34" customWidth="1"/>
    <col min="6914" max="6914" width="13.85546875" customWidth="1"/>
    <col min="6915" max="6915" width="18.42578125" customWidth="1"/>
    <col min="6916" max="6916" width="13" customWidth="1"/>
    <col min="6917" max="6917" width="21.85546875" customWidth="1"/>
    <col min="6918" max="6918" width="11.28515625" customWidth="1"/>
    <col min="6920" max="6920" width="32.28515625" customWidth="1"/>
    <col min="6921" max="6921" width="12.7109375" customWidth="1"/>
    <col min="6922" max="6922" width="19.28515625" customWidth="1"/>
    <col min="6923" max="6923" width="13.140625" customWidth="1"/>
    <col min="6924" max="6924" width="21.7109375" customWidth="1"/>
    <col min="6925" max="6925" width="14" customWidth="1"/>
    <col min="7169" max="7169" width="34" customWidth="1"/>
    <col min="7170" max="7170" width="13.85546875" customWidth="1"/>
    <col min="7171" max="7171" width="18.42578125" customWidth="1"/>
    <col min="7172" max="7172" width="13" customWidth="1"/>
    <col min="7173" max="7173" width="21.85546875" customWidth="1"/>
    <col min="7174" max="7174" width="11.28515625" customWidth="1"/>
    <col min="7176" max="7176" width="32.28515625" customWidth="1"/>
    <col min="7177" max="7177" width="12.7109375" customWidth="1"/>
    <col min="7178" max="7178" width="19.28515625" customWidth="1"/>
    <col min="7179" max="7179" width="13.140625" customWidth="1"/>
    <col min="7180" max="7180" width="21.7109375" customWidth="1"/>
    <col min="7181" max="7181" width="14" customWidth="1"/>
    <col min="7425" max="7425" width="34" customWidth="1"/>
    <col min="7426" max="7426" width="13.85546875" customWidth="1"/>
    <col min="7427" max="7427" width="18.42578125" customWidth="1"/>
    <col min="7428" max="7428" width="13" customWidth="1"/>
    <col min="7429" max="7429" width="21.85546875" customWidth="1"/>
    <col min="7430" max="7430" width="11.28515625" customWidth="1"/>
    <col min="7432" max="7432" width="32.28515625" customWidth="1"/>
    <col min="7433" max="7433" width="12.7109375" customWidth="1"/>
    <col min="7434" max="7434" width="19.28515625" customWidth="1"/>
    <col min="7435" max="7435" width="13.140625" customWidth="1"/>
    <col min="7436" max="7436" width="21.7109375" customWidth="1"/>
    <col min="7437" max="7437" width="14" customWidth="1"/>
    <col min="7681" max="7681" width="34" customWidth="1"/>
    <col min="7682" max="7682" width="13.85546875" customWidth="1"/>
    <col min="7683" max="7683" width="18.42578125" customWidth="1"/>
    <col min="7684" max="7684" width="13" customWidth="1"/>
    <col min="7685" max="7685" width="21.85546875" customWidth="1"/>
    <col min="7686" max="7686" width="11.28515625" customWidth="1"/>
    <col min="7688" max="7688" width="32.28515625" customWidth="1"/>
    <col min="7689" max="7689" width="12.7109375" customWidth="1"/>
    <col min="7690" max="7690" width="19.28515625" customWidth="1"/>
    <col min="7691" max="7691" width="13.140625" customWidth="1"/>
    <col min="7692" max="7692" width="21.7109375" customWidth="1"/>
    <col min="7693" max="7693" width="14" customWidth="1"/>
    <col min="7937" max="7937" width="34" customWidth="1"/>
    <col min="7938" max="7938" width="13.85546875" customWidth="1"/>
    <col min="7939" max="7939" width="18.42578125" customWidth="1"/>
    <col min="7940" max="7940" width="13" customWidth="1"/>
    <col min="7941" max="7941" width="21.85546875" customWidth="1"/>
    <col min="7942" max="7942" width="11.28515625" customWidth="1"/>
    <col min="7944" max="7944" width="32.28515625" customWidth="1"/>
    <col min="7945" max="7945" width="12.7109375" customWidth="1"/>
    <col min="7946" max="7946" width="19.28515625" customWidth="1"/>
    <col min="7947" max="7947" width="13.140625" customWidth="1"/>
    <col min="7948" max="7948" width="21.7109375" customWidth="1"/>
    <col min="7949" max="7949" width="14" customWidth="1"/>
    <col min="8193" max="8193" width="34" customWidth="1"/>
    <col min="8194" max="8194" width="13.85546875" customWidth="1"/>
    <col min="8195" max="8195" width="18.42578125" customWidth="1"/>
    <col min="8196" max="8196" width="13" customWidth="1"/>
    <col min="8197" max="8197" width="21.85546875" customWidth="1"/>
    <col min="8198" max="8198" width="11.28515625" customWidth="1"/>
    <col min="8200" max="8200" width="32.28515625" customWidth="1"/>
    <col min="8201" max="8201" width="12.7109375" customWidth="1"/>
    <col min="8202" max="8202" width="19.28515625" customWidth="1"/>
    <col min="8203" max="8203" width="13.140625" customWidth="1"/>
    <col min="8204" max="8204" width="21.7109375" customWidth="1"/>
    <col min="8205" max="8205" width="14" customWidth="1"/>
    <col min="8449" max="8449" width="34" customWidth="1"/>
    <col min="8450" max="8450" width="13.85546875" customWidth="1"/>
    <col min="8451" max="8451" width="18.42578125" customWidth="1"/>
    <col min="8452" max="8452" width="13" customWidth="1"/>
    <col min="8453" max="8453" width="21.85546875" customWidth="1"/>
    <col min="8454" max="8454" width="11.28515625" customWidth="1"/>
    <col min="8456" max="8456" width="32.28515625" customWidth="1"/>
    <col min="8457" max="8457" width="12.7109375" customWidth="1"/>
    <col min="8458" max="8458" width="19.28515625" customWidth="1"/>
    <col min="8459" max="8459" width="13.140625" customWidth="1"/>
    <col min="8460" max="8460" width="21.7109375" customWidth="1"/>
    <col min="8461" max="8461" width="14" customWidth="1"/>
    <col min="8705" max="8705" width="34" customWidth="1"/>
    <col min="8706" max="8706" width="13.85546875" customWidth="1"/>
    <col min="8707" max="8707" width="18.42578125" customWidth="1"/>
    <col min="8708" max="8708" width="13" customWidth="1"/>
    <col min="8709" max="8709" width="21.85546875" customWidth="1"/>
    <col min="8710" max="8710" width="11.28515625" customWidth="1"/>
    <col min="8712" max="8712" width="32.28515625" customWidth="1"/>
    <col min="8713" max="8713" width="12.7109375" customWidth="1"/>
    <col min="8714" max="8714" width="19.28515625" customWidth="1"/>
    <col min="8715" max="8715" width="13.140625" customWidth="1"/>
    <col min="8716" max="8716" width="21.7109375" customWidth="1"/>
    <col min="8717" max="8717" width="14" customWidth="1"/>
    <col min="8961" max="8961" width="34" customWidth="1"/>
    <col min="8962" max="8962" width="13.85546875" customWidth="1"/>
    <col min="8963" max="8963" width="18.42578125" customWidth="1"/>
    <col min="8964" max="8964" width="13" customWidth="1"/>
    <col min="8965" max="8965" width="21.85546875" customWidth="1"/>
    <col min="8966" max="8966" width="11.28515625" customWidth="1"/>
    <col min="8968" max="8968" width="32.28515625" customWidth="1"/>
    <col min="8969" max="8969" width="12.7109375" customWidth="1"/>
    <col min="8970" max="8970" width="19.28515625" customWidth="1"/>
    <col min="8971" max="8971" width="13.140625" customWidth="1"/>
    <col min="8972" max="8972" width="21.7109375" customWidth="1"/>
    <col min="8973" max="8973" width="14" customWidth="1"/>
    <col min="9217" max="9217" width="34" customWidth="1"/>
    <col min="9218" max="9218" width="13.85546875" customWidth="1"/>
    <col min="9219" max="9219" width="18.42578125" customWidth="1"/>
    <col min="9220" max="9220" width="13" customWidth="1"/>
    <col min="9221" max="9221" width="21.85546875" customWidth="1"/>
    <col min="9222" max="9222" width="11.28515625" customWidth="1"/>
    <col min="9224" max="9224" width="32.28515625" customWidth="1"/>
    <col min="9225" max="9225" width="12.7109375" customWidth="1"/>
    <col min="9226" max="9226" width="19.28515625" customWidth="1"/>
    <col min="9227" max="9227" width="13.140625" customWidth="1"/>
    <col min="9228" max="9228" width="21.7109375" customWidth="1"/>
    <col min="9229" max="9229" width="14" customWidth="1"/>
    <col min="9473" max="9473" width="34" customWidth="1"/>
    <col min="9474" max="9474" width="13.85546875" customWidth="1"/>
    <col min="9475" max="9475" width="18.42578125" customWidth="1"/>
    <col min="9476" max="9476" width="13" customWidth="1"/>
    <col min="9477" max="9477" width="21.85546875" customWidth="1"/>
    <col min="9478" max="9478" width="11.28515625" customWidth="1"/>
    <col min="9480" max="9480" width="32.28515625" customWidth="1"/>
    <col min="9481" max="9481" width="12.7109375" customWidth="1"/>
    <col min="9482" max="9482" width="19.28515625" customWidth="1"/>
    <col min="9483" max="9483" width="13.140625" customWidth="1"/>
    <col min="9484" max="9484" width="21.7109375" customWidth="1"/>
    <col min="9485" max="9485" width="14" customWidth="1"/>
    <col min="9729" max="9729" width="34" customWidth="1"/>
    <col min="9730" max="9730" width="13.85546875" customWidth="1"/>
    <col min="9731" max="9731" width="18.42578125" customWidth="1"/>
    <col min="9732" max="9732" width="13" customWidth="1"/>
    <col min="9733" max="9733" width="21.85546875" customWidth="1"/>
    <col min="9734" max="9734" width="11.28515625" customWidth="1"/>
    <col min="9736" max="9736" width="32.28515625" customWidth="1"/>
    <col min="9737" max="9737" width="12.7109375" customWidth="1"/>
    <col min="9738" max="9738" width="19.28515625" customWidth="1"/>
    <col min="9739" max="9739" width="13.140625" customWidth="1"/>
    <col min="9740" max="9740" width="21.7109375" customWidth="1"/>
    <col min="9741" max="9741" width="14" customWidth="1"/>
    <col min="9985" max="9985" width="34" customWidth="1"/>
    <col min="9986" max="9986" width="13.85546875" customWidth="1"/>
    <col min="9987" max="9987" width="18.42578125" customWidth="1"/>
    <col min="9988" max="9988" width="13" customWidth="1"/>
    <col min="9989" max="9989" width="21.85546875" customWidth="1"/>
    <col min="9990" max="9990" width="11.28515625" customWidth="1"/>
    <col min="9992" max="9992" width="32.28515625" customWidth="1"/>
    <col min="9993" max="9993" width="12.7109375" customWidth="1"/>
    <col min="9994" max="9994" width="19.28515625" customWidth="1"/>
    <col min="9995" max="9995" width="13.140625" customWidth="1"/>
    <col min="9996" max="9996" width="21.7109375" customWidth="1"/>
    <col min="9997" max="9997" width="14" customWidth="1"/>
    <col min="10241" max="10241" width="34" customWidth="1"/>
    <col min="10242" max="10242" width="13.85546875" customWidth="1"/>
    <col min="10243" max="10243" width="18.42578125" customWidth="1"/>
    <col min="10244" max="10244" width="13" customWidth="1"/>
    <col min="10245" max="10245" width="21.85546875" customWidth="1"/>
    <col min="10246" max="10246" width="11.28515625" customWidth="1"/>
    <col min="10248" max="10248" width="32.28515625" customWidth="1"/>
    <col min="10249" max="10249" width="12.7109375" customWidth="1"/>
    <col min="10250" max="10250" width="19.28515625" customWidth="1"/>
    <col min="10251" max="10251" width="13.140625" customWidth="1"/>
    <col min="10252" max="10252" width="21.7109375" customWidth="1"/>
    <col min="10253" max="10253" width="14" customWidth="1"/>
    <col min="10497" max="10497" width="34" customWidth="1"/>
    <col min="10498" max="10498" width="13.85546875" customWidth="1"/>
    <col min="10499" max="10499" width="18.42578125" customWidth="1"/>
    <col min="10500" max="10500" width="13" customWidth="1"/>
    <col min="10501" max="10501" width="21.85546875" customWidth="1"/>
    <col min="10502" max="10502" width="11.28515625" customWidth="1"/>
    <col min="10504" max="10504" width="32.28515625" customWidth="1"/>
    <col min="10505" max="10505" width="12.7109375" customWidth="1"/>
    <col min="10506" max="10506" width="19.28515625" customWidth="1"/>
    <col min="10507" max="10507" width="13.140625" customWidth="1"/>
    <col min="10508" max="10508" width="21.7109375" customWidth="1"/>
    <col min="10509" max="10509" width="14" customWidth="1"/>
    <col min="10753" max="10753" width="34" customWidth="1"/>
    <col min="10754" max="10754" width="13.85546875" customWidth="1"/>
    <col min="10755" max="10755" width="18.42578125" customWidth="1"/>
    <col min="10756" max="10756" width="13" customWidth="1"/>
    <col min="10757" max="10757" width="21.85546875" customWidth="1"/>
    <col min="10758" max="10758" width="11.28515625" customWidth="1"/>
    <col min="10760" max="10760" width="32.28515625" customWidth="1"/>
    <col min="10761" max="10761" width="12.7109375" customWidth="1"/>
    <col min="10762" max="10762" width="19.28515625" customWidth="1"/>
    <col min="10763" max="10763" width="13.140625" customWidth="1"/>
    <col min="10764" max="10764" width="21.7109375" customWidth="1"/>
    <col min="10765" max="10765" width="14" customWidth="1"/>
    <col min="11009" max="11009" width="34" customWidth="1"/>
    <col min="11010" max="11010" width="13.85546875" customWidth="1"/>
    <col min="11011" max="11011" width="18.42578125" customWidth="1"/>
    <col min="11012" max="11012" width="13" customWidth="1"/>
    <col min="11013" max="11013" width="21.85546875" customWidth="1"/>
    <col min="11014" max="11014" width="11.28515625" customWidth="1"/>
    <col min="11016" max="11016" width="32.28515625" customWidth="1"/>
    <col min="11017" max="11017" width="12.7109375" customWidth="1"/>
    <col min="11018" max="11018" width="19.28515625" customWidth="1"/>
    <col min="11019" max="11019" width="13.140625" customWidth="1"/>
    <col min="11020" max="11020" width="21.7109375" customWidth="1"/>
    <col min="11021" max="11021" width="14" customWidth="1"/>
    <col min="11265" max="11265" width="34" customWidth="1"/>
    <col min="11266" max="11266" width="13.85546875" customWidth="1"/>
    <col min="11267" max="11267" width="18.42578125" customWidth="1"/>
    <col min="11268" max="11268" width="13" customWidth="1"/>
    <col min="11269" max="11269" width="21.85546875" customWidth="1"/>
    <col min="11270" max="11270" width="11.28515625" customWidth="1"/>
    <col min="11272" max="11272" width="32.28515625" customWidth="1"/>
    <col min="11273" max="11273" width="12.7109375" customWidth="1"/>
    <col min="11274" max="11274" width="19.28515625" customWidth="1"/>
    <col min="11275" max="11275" width="13.140625" customWidth="1"/>
    <col min="11276" max="11276" width="21.7109375" customWidth="1"/>
    <col min="11277" max="11277" width="14" customWidth="1"/>
    <col min="11521" max="11521" width="34" customWidth="1"/>
    <col min="11522" max="11522" width="13.85546875" customWidth="1"/>
    <col min="11523" max="11523" width="18.42578125" customWidth="1"/>
    <col min="11524" max="11524" width="13" customWidth="1"/>
    <col min="11525" max="11525" width="21.85546875" customWidth="1"/>
    <col min="11526" max="11526" width="11.28515625" customWidth="1"/>
    <col min="11528" max="11528" width="32.28515625" customWidth="1"/>
    <col min="11529" max="11529" width="12.7109375" customWidth="1"/>
    <col min="11530" max="11530" width="19.28515625" customWidth="1"/>
    <col min="11531" max="11531" width="13.140625" customWidth="1"/>
    <col min="11532" max="11532" width="21.7109375" customWidth="1"/>
    <col min="11533" max="11533" width="14" customWidth="1"/>
    <col min="11777" max="11777" width="34" customWidth="1"/>
    <col min="11778" max="11778" width="13.85546875" customWidth="1"/>
    <col min="11779" max="11779" width="18.42578125" customWidth="1"/>
    <col min="11780" max="11780" width="13" customWidth="1"/>
    <col min="11781" max="11781" width="21.85546875" customWidth="1"/>
    <col min="11782" max="11782" width="11.28515625" customWidth="1"/>
    <col min="11784" max="11784" width="32.28515625" customWidth="1"/>
    <col min="11785" max="11785" width="12.7109375" customWidth="1"/>
    <col min="11786" max="11786" width="19.28515625" customWidth="1"/>
    <col min="11787" max="11787" width="13.140625" customWidth="1"/>
    <col min="11788" max="11788" width="21.7109375" customWidth="1"/>
    <col min="11789" max="11789" width="14" customWidth="1"/>
    <col min="12033" max="12033" width="34" customWidth="1"/>
    <col min="12034" max="12034" width="13.85546875" customWidth="1"/>
    <col min="12035" max="12035" width="18.42578125" customWidth="1"/>
    <col min="12036" max="12036" width="13" customWidth="1"/>
    <col min="12037" max="12037" width="21.85546875" customWidth="1"/>
    <col min="12038" max="12038" width="11.28515625" customWidth="1"/>
    <col min="12040" max="12040" width="32.28515625" customWidth="1"/>
    <col min="12041" max="12041" width="12.7109375" customWidth="1"/>
    <col min="12042" max="12042" width="19.28515625" customWidth="1"/>
    <col min="12043" max="12043" width="13.140625" customWidth="1"/>
    <col min="12044" max="12044" width="21.7109375" customWidth="1"/>
    <col min="12045" max="12045" width="14" customWidth="1"/>
    <col min="12289" max="12289" width="34" customWidth="1"/>
    <col min="12290" max="12290" width="13.85546875" customWidth="1"/>
    <col min="12291" max="12291" width="18.42578125" customWidth="1"/>
    <col min="12292" max="12292" width="13" customWidth="1"/>
    <col min="12293" max="12293" width="21.85546875" customWidth="1"/>
    <col min="12294" max="12294" width="11.28515625" customWidth="1"/>
    <col min="12296" max="12296" width="32.28515625" customWidth="1"/>
    <col min="12297" max="12297" width="12.7109375" customWidth="1"/>
    <col min="12298" max="12298" width="19.28515625" customWidth="1"/>
    <col min="12299" max="12299" width="13.140625" customWidth="1"/>
    <col min="12300" max="12300" width="21.7109375" customWidth="1"/>
    <col min="12301" max="12301" width="14" customWidth="1"/>
    <col min="12545" max="12545" width="34" customWidth="1"/>
    <col min="12546" max="12546" width="13.85546875" customWidth="1"/>
    <col min="12547" max="12547" width="18.42578125" customWidth="1"/>
    <col min="12548" max="12548" width="13" customWidth="1"/>
    <col min="12549" max="12549" width="21.85546875" customWidth="1"/>
    <col min="12550" max="12550" width="11.28515625" customWidth="1"/>
    <col min="12552" max="12552" width="32.28515625" customWidth="1"/>
    <col min="12553" max="12553" width="12.7109375" customWidth="1"/>
    <col min="12554" max="12554" width="19.28515625" customWidth="1"/>
    <col min="12555" max="12555" width="13.140625" customWidth="1"/>
    <col min="12556" max="12556" width="21.7109375" customWidth="1"/>
    <col min="12557" max="12557" width="14" customWidth="1"/>
    <col min="12801" max="12801" width="34" customWidth="1"/>
    <col min="12802" max="12802" width="13.85546875" customWidth="1"/>
    <col min="12803" max="12803" width="18.42578125" customWidth="1"/>
    <col min="12804" max="12804" width="13" customWidth="1"/>
    <col min="12805" max="12805" width="21.85546875" customWidth="1"/>
    <col min="12806" max="12806" width="11.28515625" customWidth="1"/>
    <col min="12808" max="12808" width="32.28515625" customWidth="1"/>
    <col min="12809" max="12809" width="12.7109375" customWidth="1"/>
    <col min="12810" max="12810" width="19.28515625" customWidth="1"/>
    <col min="12811" max="12811" width="13.140625" customWidth="1"/>
    <col min="12812" max="12812" width="21.7109375" customWidth="1"/>
    <col min="12813" max="12813" width="14" customWidth="1"/>
    <col min="13057" max="13057" width="34" customWidth="1"/>
    <col min="13058" max="13058" width="13.85546875" customWidth="1"/>
    <col min="13059" max="13059" width="18.42578125" customWidth="1"/>
    <col min="13060" max="13060" width="13" customWidth="1"/>
    <col min="13061" max="13061" width="21.85546875" customWidth="1"/>
    <col min="13062" max="13062" width="11.28515625" customWidth="1"/>
    <col min="13064" max="13064" width="32.28515625" customWidth="1"/>
    <col min="13065" max="13065" width="12.7109375" customWidth="1"/>
    <col min="13066" max="13066" width="19.28515625" customWidth="1"/>
    <col min="13067" max="13067" width="13.140625" customWidth="1"/>
    <col min="13068" max="13068" width="21.7109375" customWidth="1"/>
    <col min="13069" max="13069" width="14" customWidth="1"/>
    <col min="13313" max="13313" width="34" customWidth="1"/>
    <col min="13314" max="13314" width="13.85546875" customWidth="1"/>
    <col min="13315" max="13315" width="18.42578125" customWidth="1"/>
    <col min="13316" max="13316" width="13" customWidth="1"/>
    <col min="13317" max="13317" width="21.85546875" customWidth="1"/>
    <col min="13318" max="13318" width="11.28515625" customWidth="1"/>
    <col min="13320" max="13320" width="32.28515625" customWidth="1"/>
    <col min="13321" max="13321" width="12.7109375" customWidth="1"/>
    <col min="13322" max="13322" width="19.28515625" customWidth="1"/>
    <col min="13323" max="13323" width="13.140625" customWidth="1"/>
    <col min="13324" max="13324" width="21.7109375" customWidth="1"/>
    <col min="13325" max="13325" width="14" customWidth="1"/>
    <col min="13569" max="13569" width="34" customWidth="1"/>
    <col min="13570" max="13570" width="13.85546875" customWidth="1"/>
    <col min="13571" max="13571" width="18.42578125" customWidth="1"/>
    <col min="13572" max="13572" width="13" customWidth="1"/>
    <col min="13573" max="13573" width="21.85546875" customWidth="1"/>
    <col min="13574" max="13574" width="11.28515625" customWidth="1"/>
    <col min="13576" max="13576" width="32.28515625" customWidth="1"/>
    <col min="13577" max="13577" width="12.7109375" customWidth="1"/>
    <col min="13578" max="13578" width="19.28515625" customWidth="1"/>
    <col min="13579" max="13579" width="13.140625" customWidth="1"/>
    <col min="13580" max="13580" width="21.7109375" customWidth="1"/>
    <col min="13581" max="13581" width="14" customWidth="1"/>
    <col min="13825" max="13825" width="34" customWidth="1"/>
    <col min="13826" max="13826" width="13.85546875" customWidth="1"/>
    <col min="13827" max="13827" width="18.42578125" customWidth="1"/>
    <col min="13828" max="13828" width="13" customWidth="1"/>
    <col min="13829" max="13829" width="21.85546875" customWidth="1"/>
    <col min="13830" max="13830" width="11.28515625" customWidth="1"/>
    <col min="13832" max="13832" width="32.28515625" customWidth="1"/>
    <col min="13833" max="13833" width="12.7109375" customWidth="1"/>
    <col min="13834" max="13834" width="19.28515625" customWidth="1"/>
    <col min="13835" max="13835" width="13.140625" customWidth="1"/>
    <col min="13836" max="13836" width="21.7109375" customWidth="1"/>
    <col min="13837" max="13837" width="14" customWidth="1"/>
    <col min="14081" max="14081" width="34" customWidth="1"/>
    <col min="14082" max="14082" width="13.85546875" customWidth="1"/>
    <col min="14083" max="14083" width="18.42578125" customWidth="1"/>
    <col min="14084" max="14084" width="13" customWidth="1"/>
    <col min="14085" max="14085" width="21.85546875" customWidth="1"/>
    <col min="14086" max="14086" width="11.28515625" customWidth="1"/>
    <col min="14088" max="14088" width="32.28515625" customWidth="1"/>
    <col min="14089" max="14089" width="12.7109375" customWidth="1"/>
    <col min="14090" max="14090" width="19.28515625" customWidth="1"/>
    <col min="14091" max="14091" width="13.140625" customWidth="1"/>
    <col min="14092" max="14092" width="21.7109375" customWidth="1"/>
    <col min="14093" max="14093" width="14" customWidth="1"/>
    <col min="14337" max="14337" width="34" customWidth="1"/>
    <col min="14338" max="14338" width="13.85546875" customWidth="1"/>
    <col min="14339" max="14339" width="18.42578125" customWidth="1"/>
    <col min="14340" max="14340" width="13" customWidth="1"/>
    <col min="14341" max="14341" width="21.85546875" customWidth="1"/>
    <col min="14342" max="14342" width="11.28515625" customWidth="1"/>
    <col min="14344" max="14344" width="32.28515625" customWidth="1"/>
    <col min="14345" max="14345" width="12.7109375" customWidth="1"/>
    <col min="14346" max="14346" width="19.28515625" customWidth="1"/>
    <col min="14347" max="14347" width="13.140625" customWidth="1"/>
    <col min="14348" max="14348" width="21.7109375" customWidth="1"/>
    <col min="14349" max="14349" width="14" customWidth="1"/>
    <col min="14593" max="14593" width="34" customWidth="1"/>
    <col min="14594" max="14594" width="13.85546875" customWidth="1"/>
    <col min="14595" max="14595" width="18.42578125" customWidth="1"/>
    <col min="14596" max="14596" width="13" customWidth="1"/>
    <col min="14597" max="14597" width="21.85546875" customWidth="1"/>
    <col min="14598" max="14598" width="11.28515625" customWidth="1"/>
    <col min="14600" max="14600" width="32.28515625" customWidth="1"/>
    <col min="14601" max="14601" width="12.7109375" customWidth="1"/>
    <col min="14602" max="14602" width="19.28515625" customWidth="1"/>
    <col min="14603" max="14603" width="13.140625" customWidth="1"/>
    <col min="14604" max="14604" width="21.7109375" customWidth="1"/>
    <col min="14605" max="14605" width="14" customWidth="1"/>
    <col min="14849" max="14849" width="34" customWidth="1"/>
    <col min="14850" max="14850" width="13.85546875" customWidth="1"/>
    <col min="14851" max="14851" width="18.42578125" customWidth="1"/>
    <col min="14852" max="14852" width="13" customWidth="1"/>
    <col min="14853" max="14853" width="21.85546875" customWidth="1"/>
    <col min="14854" max="14854" width="11.28515625" customWidth="1"/>
    <col min="14856" max="14856" width="32.28515625" customWidth="1"/>
    <col min="14857" max="14857" width="12.7109375" customWidth="1"/>
    <col min="14858" max="14858" width="19.28515625" customWidth="1"/>
    <col min="14859" max="14859" width="13.140625" customWidth="1"/>
    <col min="14860" max="14860" width="21.7109375" customWidth="1"/>
    <col min="14861" max="14861" width="14" customWidth="1"/>
    <col min="15105" max="15105" width="34" customWidth="1"/>
    <col min="15106" max="15106" width="13.85546875" customWidth="1"/>
    <col min="15107" max="15107" width="18.42578125" customWidth="1"/>
    <col min="15108" max="15108" width="13" customWidth="1"/>
    <col min="15109" max="15109" width="21.85546875" customWidth="1"/>
    <col min="15110" max="15110" width="11.28515625" customWidth="1"/>
    <col min="15112" max="15112" width="32.28515625" customWidth="1"/>
    <col min="15113" max="15113" width="12.7109375" customWidth="1"/>
    <col min="15114" max="15114" width="19.28515625" customWidth="1"/>
    <col min="15115" max="15115" width="13.140625" customWidth="1"/>
    <col min="15116" max="15116" width="21.7109375" customWidth="1"/>
    <col min="15117" max="15117" width="14" customWidth="1"/>
    <col min="15361" max="15361" width="34" customWidth="1"/>
    <col min="15362" max="15362" width="13.85546875" customWidth="1"/>
    <col min="15363" max="15363" width="18.42578125" customWidth="1"/>
    <col min="15364" max="15364" width="13" customWidth="1"/>
    <col min="15365" max="15365" width="21.85546875" customWidth="1"/>
    <col min="15366" max="15366" width="11.28515625" customWidth="1"/>
    <col min="15368" max="15368" width="32.28515625" customWidth="1"/>
    <col min="15369" max="15369" width="12.7109375" customWidth="1"/>
    <col min="15370" max="15370" width="19.28515625" customWidth="1"/>
    <col min="15371" max="15371" width="13.140625" customWidth="1"/>
    <col min="15372" max="15372" width="21.7109375" customWidth="1"/>
    <col min="15373" max="15373" width="14" customWidth="1"/>
    <col min="15617" max="15617" width="34" customWidth="1"/>
    <col min="15618" max="15618" width="13.85546875" customWidth="1"/>
    <col min="15619" max="15619" width="18.42578125" customWidth="1"/>
    <col min="15620" max="15620" width="13" customWidth="1"/>
    <col min="15621" max="15621" width="21.85546875" customWidth="1"/>
    <col min="15622" max="15622" width="11.28515625" customWidth="1"/>
    <col min="15624" max="15624" width="32.28515625" customWidth="1"/>
    <col min="15625" max="15625" width="12.7109375" customWidth="1"/>
    <col min="15626" max="15626" width="19.28515625" customWidth="1"/>
    <col min="15627" max="15627" width="13.140625" customWidth="1"/>
    <col min="15628" max="15628" width="21.7109375" customWidth="1"/>
    <col min="15629" max="15629" width="14" customWidth="1"/>
    <col min="15873" max="15873" width="34" customWidth="1"/>
    <col min="15874" max="15874" width="13.85546875" customWidth="1"/>
    <col min="15875" max="15875" width="18.42578125" customWidth="1"/>
    <col min="15876" max="15876" width="13" customWidth="1"/>
    <col min="15877" max="15877" width="21.85546875" customWidth="1"/>
    <col min="15878" max="15878" width="11.28515625" customWidth="1"/>
    <col min="15880" max="15880" width="32.28515625" customWidth="1"/>
    <col min="15881" max="15881" width="12.7109375" customWidth="1"/>
    <col min="15882" max="15882" width="19.28515625" customWidth="1"/>
    <col min="15883" max="15883" width="13.140625" customWidth="1"/>
    <col min="15884" max="15884" width="21.7109375" customWidth="1"/>
    <col min="15885" max="15885" width="14" customWidth="1"/>
    <col min="16129" max="16129" width="34" customWidth="1"/>
    <col min="16130" max="16130" width="13.85546875" customWidth="1"/>
    <col min="16131" max="16131" width="18.42578125" customWidth="1"/>
    <col min="16132" max="16132" width="13" customWidth="1"/>
    <col min="16133" max="16133" width="21.85546875" customWidth="1"/>
    <col min="16134" max="16134" width="11.28515625" customWidth="1"/>
    <col min="16136" max="16136" width="32.28515625" customWidth="1"/>
    <col min="16137" max="16137" width="12.7109375" customWidth="1"/>
    <col min="16138" max="16138" width="19.28515625" customWidth="1"/>
    <col min="16139" max="16139" width="13.140625" customWidth="1"/>
    <col min="16140" max="16140" width="21.7109375" customWidth="1"/>
    <col min="16141" max="16141" width="14" customWidth="1"/>
  </cols>
  <sheetData>
    <row r="2" spans="1:13" x14ac:dyDescent="0.2">
      <c r="A2" s="142" t="s">
        <v>112</v>
      </c>
      <c r="B2" s="143"/>
      <c r="C2" s="143"/>
      <c r="D2" s="143"/>
      <c r="E2" s="144"/>
      <c r="F2" s="144"/>
    </row>
    <row r="3" spans="1:13" x14ac:dyDescent="0.2">
      <c r="A3" s="144"/>
      <c r="B3" s="144"/>
      <c r="C3" s="144"/>
      <c r="D3" s="144"/>
      <c r="E3" s="144"/>
      <c r="F3" s="144"/>
    </row>
    <row r="5" spans="1:13" ht="60" x14ac:dyDescent="0.2">
      <c r="A5" s="145"/>
      <c r="B5" s="146" t="s">
        <v>100</v>
      </c>
      <c r="C5" s="146" t="s">
        <v>101</v>
      </c>
      <c r="D5" s="146" t="s">
        <v>102</v>
      </c>
      <c r="E5" s="146" t="s">
        <v>103</v>
      </c>
      <c r="F5" s="195" t="s">
        <v>104</v>
      </c>
      <c r="G5" s="176"/>
      <c r="H5" s="176"/>
      <c r="I5" s="176"/>
      <c r="J5" s="176"/>
      <c r="K5" s="176"/>
      <c r="L5" s="176"/>
      <c r="M5" s="176"/>
    </row>
    <row r="6" spans="1:13" ht="15" x14ac:dyDescent="0.2">
      <c r="A6" s="147"/>
      <c r="B6" s="148"/>
      <c r="C6" s="148"/>
      <c r="D6" s="148"/>
      <c r="E6" s="148"/>
      <c r="F6" s="196"/>
      <c r="G6" s="176"/>
      <c r="H6" s="176"/>
      <c r="I6" s="176"/>
      <c r="J6" s="176"/>
      <c r="K6" s="176"/>
      <c r="L6" s="176"/>
      <c r="M6" s="176"/>
    </row>
    <row r="7" spans="1:13" ht="15" x14ac:dyDescent="0.25">
      <c r="A7" s="149" t="s">
        <v>105</v>
      </c>
      <c r="B7" s="150">
        <v>781987</v>
      </c>
      <c r="C7" s="150">
        <v>350</v>
      </c>
      <c r="D7" s="151">
        <v>0</v>
      </c>
      <c r="E7" s="150">
        <v>197393</v>
      </c>
      <c r="F7" s="197">
        <f>SUM(B7:E7)</f>
        <v>979730</v>
      </c>
      <c r="G7" s="176"/>
      <c r="H7" s="194"/>
      <c r="I7" s="203"/>
      <c r="J7" s="203"/>
      <c r="K7" s="152"/>
      <c r="L7" s="203"/>
      <c r="M7" s="203"/>
    </row>
    <row r="8" spans="1:13" ht="14.25" x14ac:dyDescent="0.2">
      <c r="A8" s="148" t="s">
        <v>106</v>
      </c>
      <c r="B8" s="151">
        <v>808</v>
      </c>
      <c r="C8" s="151">
        <v>-808</v>
      </c>
      <c r="D8" s="151">
        <v>0</v>
      </c>
      <c r="E8" s="151">
        <v>0</v>
      </c>
      <c r="F8" s="198">
        <f t="shared" ref="F8:F17" si="0">SUM(B8:E8)</f>
        <v>0</v>
      </c>
      <c r="G8" s="176"/>
      <c r="H8" s="204"/>
      <c r="I8" s="152"/>
      <c r="J8" s="152"/>
      <c r="K8" s="152"/>
      <c r="L8" s="152"/>
      <c r="M8" s="205"/>
    </row>
    <row r="9" spans="1:13" ht="28.5" x14ac:dyDescent="0.2">
      <c r="A9" s="154" t="s">
        <v>107</v>
      </c>
      <c r="B9" s="151">
        <v>0</v>
      </c>
      <c r="C9" s="151">
        <v>0</v>
      </c>
      <c r="D9" s="151">
        <v>0</v>
      </c>
      <c r="E9" s="151">
        <v>87244</v>
      </c>
      <c r="F9" s="199">
        <f t="shared" si="0"/>
        <v>87244</v>
      </c>
      <c r="G9" s="176"/>
      <c r="H9" s="206"/>
      <c r="I9" s="152"/>
      <c r="J9" s="152"/>
      <c r="K9" s="152"/>
      <c r="L9" s="152"/>
      <c r="M9" s="17"/>
    </row>
    <row r="10" spans="1:13" ht="14.25" x14ac:dyDescent="0.2">
      <c r="A10" s="148" t="s">
        <v>108</v>
      </c>
      <c r="B10" s="151">
        <v>0</v>
      </c>
      <c r="C10" s="151">
        <v>0</v>
      </c>
      <c r="D10" s="151">
        <v>0</v>
      </c>
      <c r="E10" s="151">
        <v>-47149</v>
      </c>
      <c r="F10" s="200">
        <f t="shared" si="0"/>
        <v>-47149</v>
      </c>
      <c r="G10" s="176"/>
      <c r="H10" s="204"/>
      <c r="I10" s="152"/>
      <c r="J10" s="152"/>
      <c r="K10" s="152"/>
      <c r="L10" s="152"/>
      <c r="M10" s="152"/>
    </row>
    <row r="11" spans="1:13" ht="57" x14ac:dyDescent="0.2">
      <c r="A11" s="155" t="s">
        <v>109</v>
      </c>
      <c r="B11" s="151">
        <v>138515</v>
      </c>
      <c r="C11" s="151">
        <v>619</v>
      </c>
      <c r="D11" s="151">
        <v>0</v>
      </c>
      <c r="E11" s="151">
        <v>-139134</v>
      </c>
      <c r="F11" s="200">
        <f t="shared" si="0"/>
        <v>0</v>
      </c>
      <c r="G11" s="176"/>
      <c r="H11" s="206"/>
      <c r="I11" s="152"/>
      <c r="J11" s="152"/>
      <c r="K11" s="152"/>
      <c r="L11" s="152"/>
      <c r="M11" s="152"/>
    </row>
    <row r="12" spans="1:13" ht="15" x14ac:dyDescent="0.25">
      <c r="A12" s="149" t="s">
        <v>110</v>
      </c>
      <c r="B12" s="158">
        <f>SUM(B7:B11)</f>
        <v>921310</v>
      </c>
      <c r="C12" s="158">
        <f>SUM(C7:C11)</f>
        <v>161</v>
      </c>
      <c r="D12" s="158">
        <f>SUM(D7:D11)</f>
        <v>0</v>
      </c>
      <c r="E12" s="158">
        <f>SUM(E7:E11)</f>
        <v>98354</v>
      </c>
      <c r="F12" s="201">
        <f t="shared" si="0"/>
        <v>1019825</v>
      </c>
      <c r="G12" s="176"/>
      <c r="H12" s="194"/>
      <c r="I12" s="207"/>
      <c r="J12" s="207"/>
      <c r="K12" s="207"/>
      <c r="L12" s="207"/>
      <c r="M12" s="207"/>
    </row>
    <row r="13" spans="1:13" ht="14.25" x14ac:dyDescent="0.2">
      <c r="A13" s="148" t="s">
        <v>106</v>
      </c>
      <c r="B13" s="151">
        <v>0</v>
      </c>
      <c r="C13" s="151">
        <v>0</v>
      </c>
      <c r="D13" s="151">
        <v>0</v>
      </c>
      <c r="E13" s="151">
        <v>0</v>
      </c>
      <c r="F13" s="198">
        <f t="shared" si="0"/>
        <v>0</v>
      </c>
      <c r="G13" s="176"/>
      <c r="H13" s="204"/>
      <c r="I13" s="152"/>
      <c r="J13" s="152"/>
      <c r="K13" s="152"/>
      <c r="L13" s="152"/>
      <c r="M13" s="205"/>
    </row>
    <row r="14" spans="1:13" ht="28.5" x14ac:dyDescent="0.2">
      <c r="A14" s="154" t="s">
        <v>107</v>
      </c>
      <c r="B14" s="151">
        <v>0</v>
      </c>
      <c r="C14" s="151">
        <v>0</v>
      </c>
      <c r="D14" s="151">
        <v>0</v>
      </c>
      <c r="E14" s="151">
        <v>45238</v>
      </c>
      <c r="F14" s="199">
        <f t="shared" si="0"/>
        <v>45238</v>
      </c>
      <c r="G14" s="176"/>
      <c r="H14" s="206"/>
      <c r="I14" s="152"/>
      <c r="J14" s="152"/>
      <c r="K14" s="152"/>
      <c r="L14" s="152"/>
      <c r="M14" s="17"/>
    </row>
    <row r="15" spans="1:13" ht="14.25" x14ac:dyDescent="0.2">
      <c r="A15" s="148" t="s">
        <v>108</v>
      </c>
      <c r="B15" s="151">
        <v>0</v>
      </c>
      <c r="C15" s="151">
        <v>0</v>
      </c>
      <c r="D15" s="151">
        <v>0</v>
      </c>
      <c r="E15" s="151">
        <v>-313</v>
      </c>
      <c r="F15" s="200">
        <f t="shared" si="0"/>
        <v>-313</v>
      </c>
      <c r="G15" s="176"/>
      <c r="H15" s="204"/>
      <c r="I15" s="152"/>
      <c r="J15" s="152"/>
      <c r="K15" s="152"/>
      <c r="L15" s="152"/>
      <c r="M15" s="152"/>
    </row>
    <row r="16" spans="1:13" ht="57" x14ac:dyDescent="0.2">
      <c r="A16" s="155" t="s">
        <v>109</v>
      </c>
      <c r="B16" s="151">
        <v>159504</v>
      </c>
      <c r="C16" s="151">
        <v>-161</v>
      </c>
      <c r="D16" s="151">
        <v>0</v>
      </c>
      <c r="E16" s="151">
        <v>-86931</v>
      </c>
      <c r="F16" s="200">
        <f t="shared" si="0"/>
        <v>72412</v>
      </c>
      <c r="G16" s="176"/>
      <c r="H16" s="206"/>
      <c r="I16" s="152"/>
      <c r="J16" s="152"/>
      <c r="K16" s="152"/>
      <c r="L16" s="152"/>
      <c r="M16" s="152"/>
    </row>
    <row r="17" spans="1:13" ht="15" x14ac:dyDescent="0.25">
      <c r="A17" s="190" t="s">
        <v>111</v>
      </c>
      <c r="B17" s="191">
        <f>SUM(B12:B16)</f>
        <v>1080814</v>
      </c>
      <c r="C17" s="191">
        <f>SUM(C12:C16)</f>
        <v>0</v>
      </c>
      <c r="D17" s="191">
        <f>SUM(D12:D16)</f>
        <v>0</v>
      </c>
      <c r="E17" s="191">
        <f>SUM(E12:E16)</f>
        <v>56348</v>
      </c>
      <c r="F17" s="202">
        <f t="shared" si="0"/>
        <v>1137162</v>
      </c>
      <c r="G17" s="176"/>
      <c r="H17" s="194"/>
      <c r="I17" s="156"/>
      <c r="J17" s="156"/>
      <c r="K17" s="156"/>
      <c r="L17" s="156"/>
      <c r="M17" s="157"/>
    </row>
    <row r="18" spans="1:13" ht="15" x14ac:dyDescent="0.25">
      <c r="A18" s="189"/>
      <c r="B18" s="192"/>
      <c r="C18" s="192"/>
      <c r="D18" s="192"/>
      <c r="E18" s="192"/>
      <c r="F18" s="193"/>
      <c r="G18" s="176"/>
      <c r="H18" s="194"/>
      <c r="I18" s="156"/>
      <c r="J18" s="156"/>
      <c r="K18" s="156"/>
      <c r="L18" s="156"/>
      <c r="M18" s="157"/>
    </row>
    <row r="19" spans="1:13" ht="15" x14ac:dyDescent="0.25">
      <c r="A19" s="160"/>
      <c r="B19" s="161"/>
      <c r="C19" s="161"/>
      <c r="D19" s="161"/>
      <c r="E19" s="161"/>
      <c r="F19" s="162"/>
      <c r="G19" s="176"/>
      <c r="H19" s="156"/>
      <c r="I19" s="156"/>
      <c r="J19" s="156"/>
      <c r="K19" s="156"/>
      <c r="L19" s="157"/>
      <c r="M19" s="176"/>
    </row>
    <row r="20" spans="1:13" ht="15" x14ac:dyDescent="0.25">
      <c r="A20" s="66" t="s">
        <v>96</v>
      </c>
      <c r="B20" s="141"/>
      <c r="C20" s="141" t="s">
        <v>1</v>
      </c>
      <c r="D20" s="104"/>
      <c r="E20" s="104"/>
      <c r="F20" s="104"/>
      <c r="G20" s="104"/>
      <c r="H20" s="159"/>
      <c r="I20" s="159"/>
      <c r="J20" s="159"/>
      <c r="K20" s="159"/>
      <c r="L20" s="159"/>
      <c r="M20" s="104"/>
    </row>
    <row r="21" spans="1:13" ht="14.25" x14ac:dyDescent="0.2">
      <c r="A21" s="66"/>
      <c r="B21" s="141"/>
      <c r="C21" s="141"/>
      <c r="D21" s="104"/>
      <c r="E21" s="104"/>
      <c r="F21" s="104"/>
      <c r="G21" s="104"/>
      <c r="H21" s="152"/>
      <c r="I21" s="152"/>
      <c r="J21" s="152"/>
      <c r="K21" s="152"/>
      <c r="L21" s="153"/>
      <c r="M21" s="104"/>
    </row>
    <row r="22" spans="1:13" ht="14.25" x14ac:dyDescent="0.2">
      <c r="A22" s="66"/>
      <c r="B22" s="141"/>
      <c r="C22" s="141"/>
      <c r="D22" s="104"/>
      <c r="E22" s="104"/>
      <c r="F22" s="104"/>
      <c r="G22" s="104"/>
      <c r="H22" s="152"/>
      <c r="I22" s="152"/>
      <c r="J22" s="152"/>
      <c r="K22" s="152"/>
      <c r="L22" s="17"/>
    </row>
    <row r="23" spans="1:13" ht="14.25" x14ac:dyDescent="0.2">
      <c r="A23" s="66" t="s">
        <v>38</v>
      </c>
      <c r="B23" s="141"/>
      <c r="C23" s="141" t="s">
        <v>0</v>
      </c>
      <c r="D23" s="104"/>
      <c r="E23" s="104"/>
      <c r="F23" s="104"/>
      <c r="G23" s="104"/>
      <c r="H23" s="152"/>
      <c r="I23" s="152"/>
      <c r="J23" s="152"/>
      <c r="K23" s="152"/>
      <c r="L23" s="152"/>
    </row>
    <row r="24" spans="1:13" ht="14.25" x14ac:dyDescent="0.2">
      <c r="D24" s="104"/>
      <c r="E24" s="104"/>
      <c r="F24" s="104"/>
      <c r="G24" s="104"/>
      <c r="H24" s="152"/>
      <c r="I24" s="152"/>
      <c r="J24" s="152"/>
      <c r="K24" s="152"/>
      <c r="L24" s="152"/>
    </row>
    <row r="25" spans="1:13" ht="15" x14ac:dyDescent="0.25">
      <c r="A25" s="160"/>
      <c r="B25" s="104"/>
      <c r="C25" s="104"/>
      <c r="D25" s="104"/>
      <c r="E25" s="104"/>
      <c r="F25" s="104"/>
      <c r="G25" s="104"/>
      <c r="H25" s="156"/>
      <c r="I25" s="156"/>
      <c r="J25" s="156"/>
      <c r="K25" s="156"/>
      <c r="L25" s="157"/>
    </row>
    <row r="26" spans="1:13" x14ac:dyDescent="0.2">
      <c r="A26" s="104"/>
      <c r="B26" s="104"/>
      <c r="C26" s="104"/>
      <c r="D26" s="104"/>
      <c r="E26" s="104"/>
      <c r="F26" s="104"/>
      <c r="G26" s="104"/>
    </row>
    <row r="27" spans="1:13" x14ac:dyDescent="0.2">
      <c r="A27" s="104"/>
      <c r="B27" s="104"/>
      <c r="C27" s="104"/>
      <c r="D27" s="104"/>
      <c r="E27" s="104"/>
      <c r="F27" s="104"/>
      <c r="G27" s="104"/>
    </row>
  </sheetData>
  <mergeCells count="1">
    <mergeCell ref="A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осп</vt:lpstr>
      <vt:lpstr>ОДДС</vt:lpstr>
      <vt:lpstr>Капитал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2017-01-10T03:58:06Z</dcterms:modified>
</cp:coreProperties>
</file>