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офп" sheetId="1" r:id="rId1"/>
    <sheet name="осп" sheetId="2" r:id="rId2"/>
    <sheet name="АК" sheetId="3" r:id="rId3"/>
    <sheet name="капитал" sheetId="4" r:id="rId4"/>
  </sheets>
  <definedNames/>
  <calcPr fullCalcOnLoad="1"/>
</workbook>
</file>

<file path=xl/sharedStrings.xml><?xml version="1.0" encoding="utf-8"?>
<sst xmlns="http://schemas.openxmlformats.org/spreadsheetml/2006/main" count="155" uniqueCount="112">
  <si>
    <t>Илебаев Н.Э.</t>
  </si>
  <si>
    <t>КАПИТАЛ</t>
  </si>
  <si>
    <t>Дженбаева Э.Т.</t>
  </si>
  <si>
    <t>АКТИВдер</t>
  </si>
  <si>
    <t>миң сом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</si>
  <si>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</si>
  <si>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</si>
  <si>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</si>
  <si>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</si>
  <si>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Башка мекемелердеги акча-каражаттар</t>
  </si>
  <si>
    <t>Тындырууга чейин кармалган инвестициялар</t>
  </si>
  <si>
    <t>Кардарларга берилген насыялар</t>
  </si>
  <si>
    <t>Баасыздануудан резервди алууга тышкары</t>
  </si>
  <si>
    <t>Башка мекемелерге жана банктарга берилген насыялар</t>
  </si>
  <si>
    <t>Таза насыялардын жыйынтыгы</t>
  </si>
  <si>
    <t>Башка мекемелерге жана банктарга берилген насыялардын жыйынтыгы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</si>
  <si>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</si>
  <si>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</si>
  <si>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</si>
  <si>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</si>
  <si>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</si>
  <si>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Милдеттенмелер жана капитал</t>
  </si>
  <si>
    <t>Милдеттенмелер</t>
  </si>
  <si>
    <t>Мекемелердин акча-каражаттары</t>
  </si>
  <si>
    <t>Кардарлардын аманаттары</t>
  </si>
  <si>
    <t>Башка тартылган акча-каражаттар</t>
  </si>
  <si>
    <t>Кезектеги налогтук кирешеге милдеттенме</t>
  </si>
  <si>
    <t>Кийинкиге калтырылган салык милдеттенмеси</t>
  </si>
  <si>
    <t>Башка милдеттенмелер</t>
  </si>
  <si>
    <t>Милдеттенмелердин баары</t>
  </si>
  <si>
    <t>Уставдык капитал</t>
  </si>
  <si>
    <t>Кошумча төлөнгөн капитал</t>
  </si>
  <si>
    <t>Резервдер</t>
  </si>
  <si>
    <t>Бөлүштүрүлбөгөн пайда</t>
  </si>
  <si>
    <t>Бардык капитал</t>
  </si>
  <si>
    <t>Бардык милдеттенмелер жана капитал</t>
  </si>
  <si>
    <t>Башкаруу төрагасы</t>
  </si>
  <si>
    <t>Башкы бухгалтер</t>
  </si>
  <si>
    <t>ОАО "КЫРГЫЗСТАН Коммерциялык банктын" 2015-жылдын 30-сентябрга карата  жалпы киреше отчету</t>
  </si>
  <si>
    <t>Пайыздык кирешелер</t>
  </si>
  <si>
    <t>Пайыздык чыгашалар</t>
  </si>
  <si>
    <t>Негизги сумманын үстүнөн пайыз кошулган, баасызданууга чейин зыян тарткан активдерден таза пайыздык киреше</t>
  </si>
  <si>
    <t>Негизги сумманын үстүнөн пайыз кошулган, баасыздануудан зыян тарткан активдер</t>
  </si>
  <si>
    <t>Таза пайыздык киреше</t>
  </si>
  <si>
    <t>Комиссия жана кызматтардан киреше</t>
  </si>
  <si>
    <t>Комиссия жана кызматтардан чыгаша</t>
  </si>
  <si>
    <t>Чет өлкөлүк валюта менен операциялардан таза пайда</t>
  </si>
  <si>
    <t>Башка операциялардан баасыздануудан зыян тартуу</t>
  </si>
  <si>
    <t>Башка кирешелер</t>
  </si>
  <si>
    <t>Таза пайыздык эмес кирешелер</t>
  </si>
  <si>
    <t>Операциондук кирешелер</t>
  </si>
  <si>
    <t>Операциондук чыгашалар</t>
  </si>
  <si>
    <t>Кирешеге карай салык берилгенге чейин кирешелер</t>
  </si>
  <si>
    <t>Кирешеге карай салык боюнча чыгашалар</t>
  </si>
  <si>
    <t>Таза киреше</t>
  </si>
  <si>
    <t>Жалпы киреше</t>
  </si>
  <si>
    <t>Операциялык иштен акча каражаттарынын кыймылы</t>
  </si>
  <si>
    <t>Комиссиялык кирешелер</t>
  </si>
  <si>
    <t>Комиссиялык чыгашалар</t>
  </si>
  <si>
    <t>Чет өлкөлүк валюта менен операциялардан киреше</t>
  </si>
  <si>
    <t>Акыйкат наркы боюнча бааланган, каржылык аспаптар менен операциялардан таза пайда, андагы өзгөрүүлөр мезгил ичинде пайдалардын же чыгашалардын курамында чагылдырылат</t>
  </si>
  <si>
    <t>Башка кирешелер боюнча түшүүлөр</t>
  </si>
  <si>
    <t>Төлөнгөн операциондук чыгашалар</t>
  </si>
  <si>
    <t>Таза операциялык активдердин өзгөрүүсүнө чейин операциялык ишмердигиндеги акча каражаттардын кыймылы</t>
  </si>
  <si>
    <t>Операциялык активдердин жана милдеттенмелердин өзгөрүүлөрү:</t>
  </si>
  <si>
    <t>Операциялык активдердин көбөйүшү/(азайышы)</t>
  </si>
  <si>
    <t>Насыя мекемелердеги акча каражаттар</t>
  </si>
  <si>
    <t>Кардарларга берилген ссудалар</t>
  </si>
  <si>
    <t>Операциялык милдеттенмелердин көбөйүшү/(азайышы)</t>
  </si>
  <si>
    <t>Пайдага карай салыкты төлөөгө чейин операциялык ишмердигиндеги акча каражаттардын таза агымы</t>
  </si>
  <si>
    <t>Төлөнгөн пайдага карай салык</t>
  </si>
  <si>
    <t>ИНВЕСТИЦИЯЛЫК ИШТЕН АКЧА КАРАЖАТТАРЫНЫН КЫЙМЫЛЫ</t>
  </si>
  <si>
    <t>Негизги каражаттарды сатып алуу</t>
  </si>
  <si>
    <t>Негизги каражаттарды сатуудан киреше</t>
  </si>
  <si>
    <t>Тындырууга чейин кармалган инвестицияларды сатып алуу</t>
  </si>
  <si>
    <t>Тындырууга чейин кармалган инвестициялардын түшүүсү</t>
  </si>
  <si>
    <t>Негизги жана материалдык эмес активдерди сатуу</t>
  </si>
  <si>
    <t>Инвестициялык ишмердигинен акча каражаттын таза агып чыгуусу</t>
  </si>
  <si>
    <t>КАРЖЫЛЫК ИШТЕН АКЧА КАРАЖАТТАРЫНЫН КЫЙМЫЛЫ</t>
  </si>
  <si>
    <t>Башка тартылган акча каражаттардын түшүүсү</t>
  </si>
  <si>
    <t>Башка тартылган акча каражаттарды тындыруу</t>
  </si>
  <si>
    <t>Төлөнгөн үлүштүк кирешелер</t>
  </si>
  <si>
    <t>Операциялык ишмердигинен акча каражаттардын таза агымы</t>
  </si>
  <si>
    <t>Валюта курстарындагы өзгөрүүлөрдүн акча каражаттарынын чоңдугунун таасири</t>
  </si>
  <si>
    <t>Акча каражаттарда жана алардын эквиваленттеринде өзгөрүү</t>
  </si>
  <si>
    <t xml:space="preserve">Жылдын башына акча каражаттар </t>
  </si>
  <si>
    <t>Жылдын аягына акча каражаттар</t>
  </si>
  <si>
    <t>Акционердик капитал             миң сом</t>
  </si>
  <si>
    <t>Кошумча төлөнгөн капитал                миң сом</t>
  </si>
  <si>
    <t>Резервдер        миң сом</t>
  </si>
  <si>
    <t>Жалпы                капитал</t>
  </si>
  <si>
    <t>Бөлүштүрүлбөгөн пайда миң сом</t>
  </si>
  <si>
    <t>Акцияларды чыгаруу</t>
  </si>
  <si>
    <t>Жылдык жалпы кирешенин жыйынтыгы</t>
  </si>
  <si>
    <t>Жарыяланган үлүштүк кирешелер</t>
  </si>
  <si>
    <t xml:space="preserve">Бөлүштүрүлбөгөн пайданы уставдык капиталга жана кошумча төлөнгөн капиталга которуу </t>
  </si>
  <si>
    <t>2015-жылдын 30-сентябрга</t>
  </si>
  <si>
    <t>тыс. сом</t>
  </si>
  <si>
    <t>Акцияларды алуу</t>
  </si>
  <si>
    <t>2015-жылдын 31-декабрга</t>
  </si>
  <si>
    <t xml:space="preserve">ОАО "КЫРГЫЗСТАН Коммерциялык банктын" 2015-жылдын 31-декабрга карата финансылык абал жөнүндө отчет  </t>
  </si>
  <si>
    <t>декабрь 2015 г.</t>
  </si>
  <si>
    <t>декабрь 2014 г.</t>
  </si>
  <si>
    <t>декабрь 2013 г.</t>
  </si>
  <si>
    <t xml:space="preserve">декабрь 2014 </t>
  </si>
  <si>
    <t xml:space="preserve">декабрь  2013 </t>
  </si>
  <si>
    <t>IV - квартал  2015г.</t>
  </si>
  <si>
    <t>IV - квартал  2014г.</t>
  </si>
  <si>
    <t>2015-жылдын 31-декабрга карата акча каражаттарынын жылышы жөнүндө отчет</t>
  </si>
  <si>
    <t>2015-жылдын 31-декабрга карата капиталдын өзгөрүшү жөнүндө отчет</t>
  </si>
  <si>
    <t xml:space="preserve"> 2014-жылдын 30-сентябрга</t>
  </si>
  <si>
    <t>2015-жылдын 31- декабрга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</si>
</sst>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  <numFmt numFmtId="184" formatCode="#,##0.000000"/>
    <numFmt numFmtId="185" formatCode="#,##0.000000_ ;\-#,##0.000000\ "/>
  </numFmts>
  <fonts count="57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YMES NEW ROMAN CYR"/>
      <family val="0"/>
    </font>
    <font>
      <b/>
      <sz val="9"/>
      <name val="Arial"/>
      <family val="2"/>
    </font>
    <font>
      <b/>
      <sz val="11"/>
      <name val="Arial Cyr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7" fillId="0" borderId="0" xfId="41" applyFont="1" applyFill="1" applyBorder="1" applyAlignment="1">
      <alignment horizontal="center" wrapText="1"/>
      <protection/>
    </xf>
    <xf numFmtId="49" fontId="8" fillId="0" borderId="0" xfId="41" applyNumberFormat="1" applyFont="1" applyFill="1" applyBorder="1" applyAlignment="1">
      <alignment horizontal="center" vertical="center" wrapText="1"/>
      <protection/>
    </xf>
    <xf numFmtId="0" fontId="7" fillId="0" borderId="0" xfId="41" applyFont="1" applyFill="1" applyBorder="1" applyAlignment="1">
      <alignment/>
      <protection/>
    </xf>
    <xf numFmtId="14" fontId="8" fillId="0" borderId="10" xfId="41" applyNumberFormat="1" applyFont="1" applyFill="1" applyBorder="1" applyAlignment="1">
      <alignment horizontal="center"/>
      <protection/>
    </xf>
    <xf numFmtId="180" fontId="7" fillId="0" borderId="0" xfId="42" applyNumberFormat="1" applyFont="1" applyFill="1" applyAlignment="1">
      <alignment horizontal="right"/>
      <protection/>
    </xf>
    <xf numFmtId="0" fontId="8" fillId="0" borderId="0" xfId="40" applyFont="1" applyFill="1" applyBorder="1">
      <alignment/>
      <protection/>
    </xf>
    <xf numFmtId="0" fontId="7" fillId="0" borderId="0" xfId="42" applyFont="1" applyFill="1" applyBorder="1" applyAlignment="1">
      <alignment/>
      <protection/>
    </xf>
    <xf numFmtId="0" fontId="7" fillId="0" borderId="0" xfId="42" applyFont="1" applyFill="1" applyBorder="1" applyAlignment="1">
      <alignment wrapText="1"/>
      <protection/>
    </xf>
    <xf numFmtId="49" fontId="7" fillId="0" borderId="0" xfId="43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41" applyFont="1" applyFill="1" applyBorder="1" applyAlignment="1">
      <alignment wrapText="1"/>
      <protection/>
    </xf>
    <xf numFmtId="14" fontId="8" fillId="0" borderId="0" xfId="41" applyNumberFormat="1" applyFont="1" applyFill="1" applyBorder="1" applyAlignment="1">
      <alignment horizontal="center"/>
      <protection/>
    </xf>
    <xf numFmtId="0" fontId="7" fillId="0" borderId="0" xfId="41" applyFont="1" applyFill="1" applyBorder="1" applyAlignment="1">
      <alignment horizontal="left" wrapText="1"/>
      <protection/>
    </xf>
    <xf numFmtId="180" fontId="8" fillId="0" borderId="11" xfId="34" applyNumberFormat="1" applyFont="1" applyFill="1" applyBorder="1" applyAlignment="1">
      <alignment/>
    </xf>
    <xf numFmtId="180" fontId="8" fillId="0" borderId="0" xfId="34" applyNumberFormat="1" applyFont="1" applyFill="1" applyBorder="1" applyAlignment="1">
      <alignment/>
    </xf>
    <xf numFmtId="180" fontId="10" fillId="0" borderId="0" xfId="0" applyNumberFormat="1" applyFont="1" applyFill="1" applyAlignment="1">
      <alignment/>
    </xf>
    <xf numFmtId="180" fontId="11" fillId="0" borderId="0" xfId="34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180" fontId="12" fillId="0" borderId="0" xfId="70" applyNumberFormat="1" applyFont="1" applyFill="1" applyBorder="1" applyAlignment="1">
      <alignment/>
    </xf>
    <xf numFmtId="180" fontId="55" fillId="0" borderId="0" xfId="42" applyNumberFormat="1" applyFont="1" applyFill="1" applyAlignment="1">
      <alignment horizontal="right"/>
      <protection/>
    </xf>
    <xf numFmtId="0" fontId="13" fillId="0" borderId="0" xfId="0" applyFont="1" applyFill="1" applyAlignment="1">
      <alignment/>
    </xf>
    <xf numFmtId="180" fontId="56" fillId="0" borderId="11" xfId="34" applyNumberFormat="1" applyFont="1" applyFill="1" applyBorder="1" applyAlignment="1">
      <alignment/>
    </xf>
    <xf numFmtId="180" fontId="56" fillId="0" borderId="12" xfId="34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40" applyFont="1" applyFill="1">
      <alignment/>
      <protection/>
    </xf>
    <xf numFmtId="180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8" fillId="0" borderId="0" xfId="41" applyFont="1" applyFill="1" applyBorder="1" applyAlignment="1">
      <alignment horizontal="left" wrapText="1"/>
      <protection/>
    </xf>
    <xf numFmtId="180" fontId="55" fillId="0" borderId="0" xfId="34" applyNumberFormat="1" applyFont="1" applyFill="1" applyBorder="1" applyAlignment="1">
      <alignment horizontal="left"/>
    </xf>
    <xf numFmtId="0" fontId="7" fillId="0" borderId="0" xfId="40" applyFont="1" applyFill="1" applyAlignment="1">
      <alignment/>
      <protection/>
    </xf>
    <xf numFmtId="0" fontId="7" fillId="0" borderId="0" xfId="41" applyFont="1" applyFill="1" applyBorder="1" applyAlignment="1">
      <alignment horizontal="left"/>
      <protection/>
    </xf>
    <xf numFmtId="0" fontId="8" fillId="0" borderId="0" xfId="41" applyFont="1" applyFill="1" applyBorder="1" applyAlignment="1">
      <alignment horizontal="left"/>
      <protection/>
    </xf>
    <xf numFmtId="0" fontId="8" fillId="0" borderId="0" xfId="40" applyFont="1" applyFill="1" applyAlignment="1">
      <alignment wrapText="1"/>
      <protection/>
    </xf>
    <xf numFmtId="0" fontId="9" fillId="0" borderId="0" xfId="0" applyFont="1" applyFill="1" applyAlignment="1">
      <alignment/>
    </xf>
    <xf numFmtId="0" fontId="7" fillId="0" borderId="0" xfId="41" applyFont="1" applyFill="1" applyBorder="1" applyAlignment="1">
      <alignment horizontal="left" vertical="center" wrapText="1"/>
      <protection/>
    </xf>
    <xf numFmtId="0" fontId="7" fillId="0" borderId="0" xfId="41" applyFont="1" applyFill="1" applyBorder="1" applyAlignment="1">
      <alignment vertical="center" wrapText="1"/>
      <protection/>
    </xf>
    <xf numFmtId="0" fontId="7" fillId="0" borderId="0" xfId="42" applyFont="1" applyFill="1" applyBorder="1" applyAlignment="1">
      <alignment vertical="center" wrapText="1"/>
      <protection/>
    </xf>
    <xf numFmtId="180" fontId="56" fillId="0" borderId="0" xfId="42" applyNumberFormat="1" applyFont="1" applyFill="1" applyAlignment="1">
      <alignment horizontal="right"/>
      <protection/>
    </xf>
    <xf numFmtId="180" fontId="7" fillId="0" borderId="0" xfId="42" applyNumberFormat="1" applyFont="1" applyFill="1" applyBorder="1" applyAlignment="1">
      <alignment horizontal="right"/>
      <protection/>
    </xf>
    <xf numFmtId="49" fontId="8" fillId="0" borderId="0" xfId="41" applyNumberFormat="1" applyFont="1" applyFill="1" applyBorder="1" applyAlignment="1">
      <alignment horizontal="center" vertical="center"/>
      <protection/>
    </xf>
    <xf numFmtId="3" fontId="55" fillId="0" borderId="0" xfId="33" applyNumberFormat="1" applyFont="1" applyFill="1" applyAlignment="1">
      <alignment horizontal="right"/>
    </xf>
    <xf numFmtId="180" fontId="14" fillId="0" borderId="0" xfId="42" applyNumberFormat="1" applyFont="1" applyFill="1" applyAlignment="1">
      <alignment horizontal="left"/>
      <protection/>
    </xf>
    <xf numFmtId="3" fontId="55" fillId="0" borderId="13" xfId="33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80" fontId="55" fillId="0" borderId="0" xfId="72" applyNumberFormat="1" applyFont="1" applyFill="1" applyBorder="1" applyAlignment="1">
      <alignment horizontal="right"/>
    </xf>
    <xf numFmtId="180" fontId="8" fillId="0" borderId="14" xfId="72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80" fontId="8" fillId="0" borderId="0" xfId="70" applyNumberFormat="1" applyFont="1" applyFill="1" applyBorder="1" applyAlignment="1">
      <alignment/>
    </xf>
    <xf numFmtId="180" fontId="5" fillId="0" borderId="0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15" xfId="35" applyFont="1" applyBorder="1" applyAlignment="1">
      <alignment vertical="top"/>
      <protection/>
    </xf>
    <xf numFmtId="0" fontId="16" fillId="0" borderId="15" xfId="0" applyFont="1" applyBorder="1" applyAlignment="1">
      <alignment horizontal="center" vertical="top" wrapText="1"/>
    </xf>
    <xf numFmtId="182" fontId="16" fillId="0" borderId="15" xfId="0" applyNumberFormat="1" applyFont="1" applyBorder="1" applyAlignment="1">
      <alignment horizontal="center" vertical="top" wrapText="1"/>
    </xf>
    <xf numFmtId="0" fontId="17" fillId="0" borderId="15" xfId="35" applyFont="1" applyBorder="1" applyAlignment="1">
      <alignment horizontal="left" vertical="top"/>
      <protection/>
    </xf>
    <xf numFmtId="0" fontId="15" fillId="0" borderId="15" xfId="35" applyFont="1" applyBorder="1" applyAlignment="1">
      <alignment horizontal="left" vertical="top"/>
      <protection/>
    </xf>
    <xf numFmtId="0" fontId="17" fillId="0" borderId="15" xfId="35" applyFont="1" applyBorder="1" applyAlignment="1">
      <alignment vertical="top"/>
      <protection/>
    </xf>
    <xf numFmtId="0" fontId="17" fillId="0" borderId="0" xfId="35" applyFont="1" applyBorder="1" applyAlignment="1">
      <alignment vertical="top"/>
      <protection/>
    </xf>
    <xf numFmtId="0" fontId="17" fillId="0" borderId="15" xfId="35" applyFont="1" applyBorder="1" applyAlignment="1">
      <alignment vertical="top" wrapText="1"/>
      <protection/>
    </xf>
    <xf numFmtId="0" fontId="15" fillId="0" borderId="0" xfId="35" applyFont="1" applyBorder="1" applyAlignment="1">
      <alignment vertical="top"/>
      <protection/>
    </xf>
    <xf numFmtId="180" fontId="15" fillId="0" borderId="0" xfId="35" applyNumberFormat="1" applyFont="1" applyFill="1" applyBorder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39" applyFont="1" applyAlignment="1" quotePrefix="1">
      <alignment horizontal="left"/>
      <protection/>
    </xf>
    <xf numFmtId="0" fontId="1" fillId="0" borderId="0" xfId="39" applyFont="1">
      <alignment/>
      <protection/>
    </xf>
    <xf numFmtId="0" fontId="8" fillId="0" borderId="0" xfId="39" applyFont="1" applyAlignment="1" quotePrefix="1">
      <alignment horizontal="left"/>
      <protection/>
    </xf>
    <xf numFmtId="0" fontId="7" fillId="0" borderId="0" xfId="39" applyFont="1">
      <alignment/>
      <protection/>
    </xf>
    <xf numFmtId="0" fontId="8" fillId="0" borderId="0" xfId="39" applyFont="1">
      <alignment/>
      <protection/>
    </xf>
    <xf numFmtId="0" fontId="8" fillId="0" borderId="0" xfId="39" applyFont="1" applyBorder="1" applyAlignment="1">
      <alignment horizontal="right"/>
      <protection/>
    </xf>
    <xf numFmtId="0" fontId="8" fillId="0" borderId="0" xfId="39" applyFont="1" applyBorder="1" applyAlignment="1">
      <alignment horizontal="center" vertical="center" wrapText="1"/>
      <protection/>
    </xf>
    <xf numFmtId="0" fontId="1" fillId="0" borderId="0" xfId="39" applyFont="1" applyBorder="1">
      <alignment/>
      <protection/>
    </xf>
    <xf numFmtId="0" fontId="8" fillId="0" borderId="0" xfId="39" applyFont="1" applyBorder="1">
      <alignment/>
      <protection/>
    </xf>
    <xf numFmtId="0" fontId="7" fillId="0" borderId="0" xfId="39" applyFont="1" applyBorder="1">
      <alignment/>
      <protection/>
    </xf>
    <xf numFmtId="0" fontId="8" fillId="0" borderId="0" xfId="0" applyFont="1" applyBorder="1" applyAlignment="1">
      <alignment/>
    </xf>
    <xf numFmtId="3" fontId="7" fillId="0" borderId="0" xfId="42" applyNumberFormat="1" applyFont="1" applyFill="1" applyBorder="1" applyAlignment="1">
      <alignment horizontal="right"/>
      <protection/>
    </xf>
    <xf numFmtId="180" fontId="7" fillId="0" borderId="13" xfId="42" applyNumberFormat="1" applyFont="1" applyFill="1" applyBorder="1" applyAlignment="1">
      <alignment horizontal="right"/>
      <protection/>
    </xf>
    <xf numFmtId="3" fontId="1" fillId="0" borderId="0" xfId="39" applyNumberFormat="1" applyFont="1">
      <alignment/>
      <protection/>
    </xf>
    <xf numFmtId="0" fontId="8" fillId="0" borderId="0" xfId="39" applyFont="1" applyBorder="1" applyAlignment="1">
      <alignment wrapText="1"/>
      <protection/>
    </xf>
    <xf numFmtId="0" fontId="8" fillId="0" borderId="0" xfId="0" applyFont="1" applyFill="1" applyBorder="1" applyAlignment="1">
      <alignment/>
    </xf>
    <xf numFmtId="0" fontId="20" fillId="0" borderId="0" xfId="0" applyFont="1" applyBorder="1" applyAlignment="1">
      <alignment horizontal="left" vertical="top" wrapText="1"/>
    </xf>
    <xf numFmtId="0" fontId="7" fillId="0" borderId="0" xfId="41" applyFont="1" applyFill="1" applyBorder="1" applyAlignment="1" quotePrefix="1">
      <alignment horizontal="left" wrapText="1"/>
      <protection/>
    </xf>
    <xf numFmtId="0" fontId="7" fillId="0" borderId="0" xfId="41" applyFont="1" applyBorder="1" applyAlignment="1">
      <alignment horizontal="left" wrapText="1"/>
      <protection/>
    </xf>
    <xf numFmtId="0" fontId="8" fillId="0" borderId="0" xfId="41" applyFont="1" applyBorder="1" applyAlignment="1">
      <alignment horizontal="left" wrapText="1"/>
      <protection/>
    </xf>
    <xf numFmtId="0" fontId="7" fillId="0" borderId="0" xfId="41" applyFont="1" applyBorder="1" applyAlignment="1">
      <alignment horizontal="left"/>
      <protection/>
    </xf>
    <xf numFmtId="0" fontId="8" fillId="0" borderId="0" xfId="40" applyFont="1">
      <alignment/>
      <protection/>
    </xf>
    <xf numFmtId="0" fontId="7" fillId="0" borderId="0" xfId="41" applyFont="1" applyBorder="1" applyAlignment="1">
      <alignment/>
      <protection/>
    </xf>
    <xf numFmtId="0" fontId="15" fillId="0" borderId="15" xfId="35" applyFont="1" applyBorder="1" applyAlignment="1">
      <alignment vertical="top" wrapText="1"/>
      <protection/>
    </xf>
    <xf numFmtId="0" fontId="0" fillId="0" borderId="15" xfId="41" applyFont="1" applyFill="1" applyBorder="1" applyAlignment="1">
      <alignment/>
      <protection/>
    </xf>
    <xf numFmtId="0" fontId="0" fillId="0" borderId="0" xfId="42" applyFont="1" applyFill="1" applyBorder="1" applyAlignment="1">
      <alignment/>
      <protection/>
    </xf>
    <xf numFmtId="0" fontId="0" fillId="0" borderId="15" xfId="42" applyFont="1" applyFill="1" applyBorder="1" applyAlignment="1">
      <alignment wrapText="1"/>
      <protection/>
    </xf>
    <xf numFmtId="0" fontId="17" fillId="0" borderId="15" xfId="35" applyFont="1" applyBorder="1" applyAlignment="1">
      <alignment horizontal="left" wrapText="1"/>
      <protection/>
    </xf>
    <xf numFmtId="0" fontId="17" fillId="33" borderId="16" xfId="35" applyFont="1" applyFill="1" applyBorder="1" applyAlignment="1">
      <alignment horizontal="left" wrapText="1"/>
      <protection/>
    </xf>
    <xf numFmtId="0" fontId="0" fillId="0" borderId="15" xfId="41" applyFont="1" applyFill="1" applyBorder="1" applyAlignment="1" quotePrefix="1">
      <alignment horizontal="left" wrapText="1"/>
      <protection/>
    </xf>
    <xf numFmtId="0" fontId="17" fillId="33" borderId="15" xfId="35" applyFont="1" applyFill="1" applyBorder="1" applyAlignment="1">
      <alignment horizontal="left" wrapText="1"/>
      <protection/>
    </xf>
    <xf numFmtId="2" fontId="17" fillId="33" borderId="15" xfId="35" applyNumberFormat="1" applyFont="1" applyFill="1" applyBorder="1" applyAlignment="1">
      <alignment horizontal="left" wrapText="1"/>
      <protection/>
    </xf>
    <xf numFmtId="0" fontId="17" fillId="0" borderId="17" xfId="35" applyFont="1" applyBorder="1" applyAlignment="1">
      <alignment horizontal="left"/>
      <protection/>
    </xf>
    <xf numFmtId="0" fontId="17" fillId="0" borderId="15" xfId="35" applyFont="1" applyBorder="1" applyAlignment="1">
      <alignment/>
      <protection/>
    </xf>
    <xf numFmtId="0" fontId="17" fillId="33" borderId="15" xfId="35" applyFont="1" applyFill="1" applyBorder="1" applyAlignment="1">
      <alignment/>
      <protection/>
    </xf>
    <xf numFmtId="0" fontId="17" fillId="0" borderId="17" xfId="35" applyFont="1" applyBorder="1" applyAlignment="1">
      <alignment/>
      <protection/>
    </xf>
    <xf numFmtId="0" fontId="17" fillId="33" borderId="18" xfId="35" applyFont="1" applyFill="1" applyBorder="1" applyAlignment="1">
      <alignment/>
      <protection/>
    </xf>
    <xf numFmtId="0" fontId="17" fillId="0" borderId="15" xfId="35" applyFont="1" applyBorder="1" applyAlignment="1">
      <alignment horizontal="left" vertical="center"/>
      <protection/>
    </xf>
    <xf numFmtId="0" fontId="17" fillId="0" borderId="17" xfId="35" applyFont="1" applyBorder="1" applyAlignment="1">
      <alignment horizontal="left" vertical="center"/>
      <protection/>
    </xf>
    <xf numFmtId="0" fontId="17" fillId="33" borderId="18" xfId="35" applyFont="1" applyFill="1" applyBorder="1" applyAlignment="1">
      <alignment horizontal="left"/>
      <protection/>
    </xf>
    <xf numFmtId="0" fontId="17" fillId="0" borderId="15" xfId="35" applyFont="1" applyBorder="1" applyAlignment="1">
      <alignment wrapText="1"/>
      <protection/>
    </xf>
    <xf numFmtId="0" fontId="15" fillId="0" borderId="15" xfId="35" applyFont="1" applyBorder="1" applyAlignment="1">
      <alignment/>
      <protection/>
    </xf>
    <xf numFmtId="0" fontId="17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39" applyFont="1" applyBorder="1" applyAlignment="1">
      <alignment vertical="top"/>
      <protection/>
    </xf>
    <xf numFmtId="0" fontId="7" fillId="0" borderId="0" xfId="39" applyFont="1" applyBorder="1" applyAlignment="1">
      <alignment horizontal="left" vertical="top" wrapText="1"/>
      <protection/>
    </xf>
    <xf numFmtId="0" fontId="7" fillId="0" borderId="0" xfId="39" applyFont="1" applyBorder="1" applyAlignment="1" quotePrefix="1">
      <alignment horizontal="left" vertical="top" wrapText="1"/>
      <protection/>
    </xf>
    <xf numFmtId="0" fontId="5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8" fillId="0" borderId="0" xfId="39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56" fillId="0" borderId="0" xfId="42" applyNumberFormat="1" applyFont="1" applyFill="1" applyAlignment="1">
      <alignment horizontal="right"/>
      <protection/>
    </xf>
    <xf numFmtId="3" fontId="7" fillId="0" borderId="0" xfId="41" applyNumberFormat="1" applyFont="1" applyFill="1" applyBorder="1" applyAlignment="1">
      <alignment horizontal="right"/>
      <protection/>
    </xf>
    <xf numFmtId="3" fontId="56" fillId="0" borderId="0" xfId="33" applyNumberFormat="1" applyFont="1" applyFill="1" applyAlignment="1">
      <alignment horizontal="right"/>
    </xf>
    <xf numFmtId="3" fontId="55" fillId="0" borderId="0" xfId="42" applyNumberFormat="1" applyFont="1" applyFill="1" applyAlignment="1">
      <alignment horizontal="right"/>
      <protection/>
    </xf>
    <xf numFmtId="3" fontId="6" fillId="0" borderId="0" xfId="0" applyNumberFormat="1" applyFont="1" applyFill="1" applyAlignment="1">
      <alignment horizontal="right"/>
    </xf>
    <xf numFmtId="3" fontId="56" fillId="0" borderId="11" xfId="34" applyNumberFormat="1" applyFont="1" applyFill="1" applyBorder="1" applyAlignment="1">
      <alignment horizontal="right"/>
    </xf>
    <xf numFmtId="3" fontId="56" fillId="0" borderId="11" xfId="34" applyNumberFormat="1" applyFont="1" applyFill="1" applyBorder="1" applyAlignment="1">
      <alignment/>
    </xf>
    <xf numFmtId="3" fontId="56" fillId="0" borderId="0" xfId="34" applyNumberFormat="1" applyFont="1" applyFill="1" applyBorder="1" applyAlignment="1">
      <alignment horizontal="right"/>
    </xf>
    <xf numFmtId="3" fontId="55" fillId="0" borderId="0" xfId="34" applyNumberFormat="1" applyFont="1" applyFill="1" applyBorder="1" applyAlignment="1">
      <alignment horizontal="right"/>
    </xf>
    <xf numFmtId="3" fontId="55" fillId="0" borderId="0" xfId="33" applyNumberFormat="1" applyFont="1" applyFill="1" applyAlignment="1">
      <alignment horizontal="left"/>
    </xf>
    <xf numFmtId="180" fontId="55" fillId="0" borderId="0" xfId="70" applyNumberFormat="1" applyFont="1" applyFill="1" applyBorder="1" applyAlignment="1">
      <alignment horizontal="center"/>
    </xf>
    <xf numFmtId="3" fontId="55" fillId="0" borderId="0" xfId="70" applyNumberFormat="1" applyFont="1" applyFill="1" applyAlignment="1">
      <alignment horizontal="right"/>
    </xf>
    <xf numFmtId="3" fontId="56" fillId="0" borderId="12" xfId="34" applyNumberFormat="1" applyFont="1" applyFill="1" applyBorder="1" applyAlignment="1">
      <alignment horizontal="right"/>
    </xf>
    <xf numFmtId="3" fontId="56" fillId="0" borderId="12" xfId="34" applyNumberFormat="1" applyFont="1" applyFill="1" applyBorder="1" applyAlignment="1">
      <alignment/>
    </xf>
    <xf numFmtId="3" fontId="8" fillId="0" borderId="0" xfId="34" applyNumberFormat="1" applyFont="1" applyFill="1" applyBorder="1" applyAlignment="1">
      <alignment horizontal="right"/>
    </xf>
    <xf numFmtId="3" fontId="8" fillId="0" borderId="0" xfId="34" applyNumberFormat="1" applyFont="1" applyFill="1" applyBorder="1" applyAlignment="1">
      <alignment/>
    </xf>
    <xf numFmtId="3" fontId="8" fillId="0" borderId="11" xfId="34" applyNumberFormat="1" applyFont="1" applyFill="1" applyBorder="1" applyAlignment="1">
      <alignment horizontal="right"/>
    </xf>
    <xf numFmtId="3" fontId="8" fillId="0" borderId="11" xfId="34" applyNumberFormat="1" applyFont="1" applyFill="1" applyBorder="1" applyAlignment="1">
      <alignment/>
    </xf>
    <xf numFmtId="180" fontId="7" fillId="0" borderId="0" xfId="42" applyNumberFormat="1" applyFont="1" applyFill="1" applyAlignment="1">
      <alignment vertical="center"/>
      <protection/>
    </xf>
    <xf numFmtId="3" fontId="7" fillId="0" borderId="0" xfId="42" applyNumberFormat="1" applyFont="1" applyFill="1" applyAlignment="1">
      <alignment vertical="center"/>
      <protection/>
    </xf>
    <xf numFmtId="3" fontId="7" fillId="0" borderId="0" xfId="42" applyNumberFormat="1" applyFont="1" applyFill="1" applyAlignment="1">
      <alignment/>
      <protection/>
    </xf>
    <xf numFmtId="180" fontId="55" fillId="0" borderId="0" xfId="42" applyNumberFormat="1" applyFont="1" applyFill="1" applyAlignment="1">
      <alignment vertical="center"/>
      <protection/>
    </xf>
    <xf numFmtId="180" fontId="56" fillId="0" borderId="0" xfId="42" applyNumberFormat="1" applyFont="1" applyFill="1" applyAlignment="1">
      <alignment vertical="center"/>
      <protection/>
    </xf>
    <xf numFmtId="180" fontId="7" fillId="0" borderId="0" xfId="42" applyNumberFormat="1" applyFont="1" applyFill="1" applyAlignment="1">
      <alignment/>
      <protection/>
    </xf>
    <xf numFmtId="180" fontId="8" fillId="0" borderId="12" xfId="70" applyNumberFormat="1" applyFont="1" applyFill="1" applyBorder="1" applyAlignment="1">
      <alignment vertical="center"/>
    </xf>
    <xf numFmtId="0" fontId="7" fillId="0" borderId="0" xfId="41" applyFont="1" applyFill="1" applyBorder="1" applyAlignment="1">
      <alignment vertical="center"/>
      <protection/>
    </xf>
    <xf numFmtId="180" fontId="7" fillId="0" borderId="0" xfId="42" applyNumberFormat="1" applyFont="1" applyFill="1" applyAlignment="1">
      <alignment vertical="center" wrapText="1"/>
      <protection/>
    </xf>
    <xf numFmtId="180" fontId="56" fillId="0" borderId="0" xfId="70" applyNumberFormat="1" applyFont="1" applyFill="1" applyBorder="1" applyAlignment="1">
      <alignment vertical="center"/>
    </xf>
    <xf numFmtId="0" fontId="55" fillId="0" borderId="0" xfId="41" applyFont="1" applyFill="1" applyBorder="1" applyAlignment="1">
      <alignment vertical="center"/>
      <protection/>
    </xf>
    <xf numFmtId="180" fontId="55" fillId="0" borderId="0" xfId="42" applyNumberFormat="1" applyFont="1" applyFill="1" applyAlignment="1">
      <alignment vertical="center" wrapText="1"/>
      <protection/>
    </xf>
    <xf numFmtId="180" fontId="8" fillId="0" borderId="11" xfId="70" applyNumberFormat="1" applyFont="1" applyFill="1" applyBorder="1" applyAlignment="1">
      <alignment vertical="center"/>
    </xf>
    <xf numFmtId="180" fontId="8" fillId="0" borderId="0" xfId="70" applyNumberFormat="1" applyFont="1" applyFill="1" applyBorder="1" applyAlignment="1">
      <alignment vertical="center"/>
    </xf>
    <xf numFmtId="180" fontId="7" fillId="0" borderId="0" xfId="70" applyNumberFormat="1" applyFont="1" applyFill="1" applyBorder="1" applyAlignment="1">
      <alignment vertical="center"/>
    </xf>
    <xf numFmtId="180" fontId="5" fillId="0" borderId="11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/>
    </xf>
    <xf numFmtId="184" fontId="8" fillId="0" borderId="0" xfId="70" applyNumberFormat="1" applyFont="1" applyFill="1" applyBorder="1" applyAlignment="1">
      <alignment/>
    </xf>
    <xf numFmtId="185" fontId="5" fillId="0" borderId="0" xfId="0" applyNumberFormat="1" applyFont="1" applyFill="1" applyAlignment="1">
      <alignment/>
    </xf>
    <xf numFmtId="182" fontId="37" fillId="0" borderId="15" xfId="0" applyNumberFormat="1" applyFont="1" applyBorder="1" applyAlignment="1">
      <alignment horizontal="center" vertical="top" wrapText="1"/>
    </xf>
    <xf numFmtId="180" fontId="17" fillId="0" borderId="15" xfId="36" applyNumberFormat="1" applyFont="1" applyFill="1" applyBorder="1" applyAlignment="1">
      <alignment/>
      <protection/>
    </xf>
    <xf numFmtId="180" fontId="17" fillId="0" borderId="15" xfId="36" applyNumberFormat="1" applyFont="1" applyFill="1" applyBorder="1" applyAlignment="1">
      <alignment horizontal="right"/>
      <protection/>
    </xf>
    <xf numFmtId="180" fontId="17" fillId="0" borderId="19" xfId="36" applyNumberFormat="1" applyFont="1" applyFill="1" applyBorder="1" applyAlignment="1">
      <alignment/>
      <protection/>
    </xf>
    <xf numFmtId="180" fontId="17" fillId="0" borderId="20" xfId="36" applyNumberFormat="1" applyFont="1" applyFill="1" applyBorder="1" applyAlignment="1">
      <alignment/>
      <protection/>
    </xf>
    <xf numFmtId="180" fontId="17" fillId="0" borderId="17" xfId="36" applyNumberFormat="1" applyFont="1" applyFill="1" applyBorder="1" applyAlignment="1">
      <alignment/>
      <protection/>
    </xf>
    <xf numFmtId="180" fontId="17" fillId="0" borderId="18" xfId="36" applyNumberFormat="1" applyFont="1" applyFill="1" applyBorder="1" applyAlignment="1">
      <alignment/>
      <protection/>
    </xf>
    <xf numFmtId="180" fontId="17" fillId="0" borderId="21" xfId="36" applyNumberFormat="1" applyFont="1" applyFill="1" applyBorder="1" applyAlignment="1">
      <alignment horizontal="right"/>
      <protection/>
    </xf>
    <xf numFmtId="180" fontId="17" fillId="0" borderId="22" xfId="36" applyNumberFormat="1" applyFont="1" applyFill="1" applyBorder="1" applyAlignment="1">
      <alignment/>
      <protection/>
    </xf>
    <xf numFmtId="180" fontId="17" fillId="33" borderId="15" xfId="36" applyNumberFormat="1" applyFont="1" applyFill="1" applyBorder="1" applyAlignment="1">
      <alignment/>
      <protection/>
    </xf>
    <xf numFmtId="180" fontId="17" fillId="34" borderId="15" xfId="36" applyNumberFormat="1" applyFont="1" applyFill="1" applyBorder="1" applyAlignment="1">
      <alignment/>
      <protection/>
    </xf>
    <xf numFmtId="180" fontId="17" fillId="33" borderId="17" xfId="36" applyNumberFormat="1" applyFont="1" applyFill="1" applyBorder="1" applyAlignment="1">
      <alignment horizontal="right"/>
      <protection/>
    </xf>
    <xf numFmtId="180" fontId="17" fillId="0" borderId="18" xfId="36" applyNumberFormat="1" applyFont="1" applyFill="1" applyBorder="1" applyAlignment="1">
      <alignment horizontal="right"/>
      <protection/>
    </xf>
    <xf numFmtId="180" fontId="15" fillId="0" borderId="15" xfId="36" applyNumberFormat="1" applyFont="1" applyFill="1" applyBorder="1" applyAlignment="1">
      <alignment horizontal="right"/>
      <protection/>
    </xf>
    <xf numFmtId="3" fontId="7" fillId="0" borderId="15" xfId="39" applyNumberFormat="1" applyFont="1" applyBorder="1">
      <alignment/>
      <protection/>
    </xf>
    <xf numFmtId="180" fontId="7" fillId="0" borderId="15" xfId="42" applyNumberFormat="1" applyFont="1" applyFill="1" applyBorder="1" applyAlignment="1">
      <alignment horizontal="right"/>
      <protection/>
    </xf>
    <xf numFmtId="3" fontId="8" fillId="0" borderId="15" xfId="39" applyNumberFormat="1" applyFont="1" applyBorder="1">
      <alignment/>
      <protection/>
    </xf>
    <xf numFmtId="3" fontId="0" fillId="0" borderId="15" xfId="39" applyNumberFormat="1" applyFont="1" applyBorder="1">
      <alignment/>
      <protection/>
    </xf>
    <xf numFmtId="3" fontId="7" fillId="0" borderId="15" xfId="42" applyNumberFormat="1" applyFont="1" applyFill="1" applyBorder="1" applyAlignment="1">
      <alignment horizontal="right"/>
      <protection/>
    </xf>
    <xf numFmtId="180" fontId="8" fillId="0" borderId="15" xfId="42" applyNumberFormat="1" applyFont="1" applyFill="1" applyBorder="1" applyAlignment="1">
      <alignment horizontal="right"/>
      <protection/>
    </xf>
    <xf numFmtId="3" fontId="8" fillId="0" borderId="15" xfId="42" applyNumberFormat="1" applyFont="1" applyFill="1" applyBorder="1" applyAlignment="1">
      <alignment horizontal="right"/>
      <protection/>
    </xf>
    <xf numFmtId="0" fontId="0" fillId="0" borderId="0" xfId="39" applyFont="1">
      <alignment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2 2 2" xfId="36"/>
    <cellStyle name="Normal 6" xfId="37"/>
    <cellStyle name="Normal_ATF Bank_2008_M_Securities_WP_DI" xfId="38"/>
    <cellStyle name="Normal_CAP" xfId="39"/>
    <cellStyle name="Normal_JSCB Kyrgyzstan_2005_TB" xfId="40"/>
    <cellStyle name="Normal_Worksheet in   Fs" xfId="41"/>
    <cellStyle name="Normal_Worksheet in (C) 2243 IAS Transformation schedule 2003 &amp; Notes to FS - info for Memo" xfId="42"/>
    <cellStyle name="Normal_Worksheet in TB LS Blank Leadsheet Excel Template - Used by Trial Balance to Create Leadsheets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1">
      <selection activeCell="F8" sqref="F8"/>
    </sheetView>
  </sheetViews>
  <sheetFormatPr defaultColWidth="9.140625" defaultRowHeight="12.75"/>
  <cols>
    <col min="1" max="1" width="51.28125" style="26" customWidth="1"/>
    <col min="2" max="2" width="20.57421875" style="19" customWidth="1"/>
    <col min="3" max="3" width="23.00390625" style="19" customWidth="1"/>
    <col min="4" max="4" width="23.00390625" style="26" customWidth="1"/>
    <col min="5" max="5" width="11.00390625" style="26" bestFit="1" customWidth="1"/>
    <col min="6" max="6" width="11.57421875" style="26" bestFit="1" customWidth="1"/>
    <col min="7" max="16384" width="9.140625" style="26" customWidth="1"/>
  </cols>
  <sheetData>
    <row r="1" spans="1:4" ht="14.25">
      <c r="A1" s="117" t="s">
        <v>100</v>
      </c>
      <c r="B1" s="117"/>
      <c r="C1" s="117"/>
      <c r="D1" s="30"/>
    </row>
    <row r="2" spans="1:4" ht="15" thickBot="1">
      <c r="A2" s="118"/>
      <c r="B2" s="118"/>
      <c r="C2" s="118"/>
      <c r="D2" s="11"/>
    </row>
    <row r="4" spans="1:4" ht="12.75" customHeight="1">
      <c r="A4" s="1"/>
      <c r="B4" s="2"/>
      <c r="C4" s="43"/>
      <c r="D4" s="43"/>
    </row>
    <row r="5" spans="1:4" ht="15">
      <c r="A5" s="12"/>
      <c r="B5" s="13" t="s">
        <v>101</v>
      </c>
      <c r="C5" s="13" t="s">
        <v>102</v>
      </c>
      <c r="D5" s="13" t="s">
        <v>103</v>
      </c>
    </row>
    <row r="6" spans="1:4" ht="15.75" thickBot="1">
      <c r="A6" s="31" t="s">
        <v>3</v>
      </c>
      <c r="B6" s="4" t="s">
        <v>4</v>
      </c>
      <c r="C6" s="4" t="s">
        <v>4</v>
      </c>
      <c r="D6" s="4" t="s">
        <v>4</v>
      </c>
    </row>
    <row r="7" spans="1:3" ht="15">
      <c r="A7" s="31"/>
      <c r="B7" s="13"/>
      <c r="C7" s="13"/>
    </row>
    <row r="8" spans="1:4" ht="14.25">
      <c r="A8" s="14" t="s">
        <v>5</v>
      </c>
      <c r="B8" s="44">
        <v>1268581</v>
      </c>
      <c r="C8" s="44">
        <v>1203125</v>
      </c>
      <c r="D8" s="5">
        <v>855136</v>
      </c>
    </row>
    <row r="9" spans="1:4" ht="14.25">
      <c r="A9" s="86" t="s">
        <v>6</v>
      </c>
      <c r="B9" s="44">
        <v>700390</v>
      </c>
      <c r="C9" s="44">
        <v>595096</v>
      </c>
      <c r="D9" s="5">
        <v>604632</v>
      </c>
    </row>
    <row r="10" spans="1:4" ht="14.25">
      <c r="A10" s="86" t="s">
        <v>7</v>
      </c>
      <c r="B10" s="44">
        <v>2073287</v>
      </c>
      <c r="C10" s="44">
        <v>356608</v>
      </c>
      <c r="D10" s="21">
        <v>428679</v>
      </c>
    </row>
    <row r="11" spans="1:4" ht="15">
      <c r="A11" s="31" t="s">
        <v>8</v>
      </c>
      <c r="B11" s="128">
        <f>B8+B9+B10</f>
        <v>4042258</v>
      </c>
      <c r="C11" s="128">
        <f>C8+C9+C10</f>
        <v>2154829</v>
      </c>
      <c r="D11" s="41">
        <f>D8+D9+D10</f>
        <v>1888447</v>
      </c>
    </row>
    <row r="12" spans="1:4" s="29" customFormat="1" ht="15">
      <c r="A12" s="14" t="s">
        <v>10</v>
      </c>
      <c r="B12" s="128">
        <v>312065</v>
      </c>
      <c r="C12" s="128">
        <v>217121</v>
      </c>
      <c r="D12" s="129">
        <v>180156</v>
      </c>
    </row>
    <row r="13" spans="1:4" s="29" customFormat="1" ht="15">
      <c r="A13" s="14" t="s">
        <v>9</v>
      </c>
      <c r="B13" s="44">
        <v>710902</v>
      </c>
      <c r="C13" s="44"/>
      <c r="D13" s="21"/>
    </row>
    <row r="14" spans="1:4" ht="28.5">
      <c r="A14" s="38" t="s">
        <v>13</v>
      </c>
      <c r="B14" s="44">
        <v>467706</v>
      </c>
      <c r="C14" s="44">
        <v>522075</v>
      </c>
      <c r="D14" s="21">
        <v>450692</v>
      </c>
    </row>
    <row r="15" spans="1:4" ht="14.25">
      <c r="A15" s="38" t="s">
        <v>12</v>
      </c>
      <c r="B15" s="21">
        <v>-855</v>
      </c>
      <c r="C15" s="21">
        <v>-2091</v>
      </c>
      <c r="D15" s="21">
        <v>-3054</v>
      </c>
    </row>
    <row r="16" spans="1:4" ht="30">
      <c r="A16" s="31" t="s">
        <v>15</v>
      </c>
      <c r="B16" s="128">
        <f>B14+B15</f>
        <v>466851</v>
      </c>
      <c r="C16" s="128">
        <f>C14+C15</f>
        <v>519984</v>
      </c>
      <c r="D16" s="41">
        <f>SUM(D14:D15)</f>
        <v>447638</v>
      </c>
    </row>
    <row r="17" spans="1:6" ht="14.25">
      <c r="A17" s="38" t="s">
        <v>11</v>
      </c>
      <c r="B17" s="44">
        <v>5453371</v>
      </c>
      <c r="C17" s="44">
        <v>5200897</v>
      </c>
      <c r="D17" s="5">
        <v>4101026</v>
      </c>
      <c r="F17" s="28"/>
    </row>
    <row r="18" spans="1:6" ht="14.25">
      <c r="A18" s="38" t="s">
        <v>12</v>
      </c>
      <c r="B18" s="21">
        <v>-361927</v>
      </c>
      <c r="C18" s="21">
        <v>-223208</v>
      </c>
      <c r="D18" s="5">
        <v>-177124</v>
      </c>
      <c r="F18" s="28"/>
    </row>
    <row r="19" spans="1:6" ht="15">
      <c r="A19" s="31" t="s">
        <v>11</v>
      </c>
      <c r="B19" s="130">
        <f>B17+B18</f>
        <v>5091444</v>
      </c>
      <c r="C19" s="130">
        <f>C17+C18</f>
        <v>4977689</v>
      </c>
      <c r="D19" s="41">
        <f>SUM(D17:D18)</f>
        <v>3923902</v>
      </c>
      <c r="F19" s="28"/>
    </row>
    <row r="20" spans="1:6" ht="15">
      <c r="A20" s="31" t="s">
        <v>14</v>
      </c>
      <c r="B20" s="128">
        <f>B16+B19</f>
        <v>5558295</v>
      </c>
      <c r="C20" s="128">
        <f>C16+C19</f>
        <v>5497673</v>
      </c>
      <c r="D20" s="41">
        <f>D16+D19</f>
        <v>4371540</v>
      </c>
      <c r="F20" s="28"/>
    </row>
    <row r="21" spans="1:6" ht="57">
      <c r="A21" s="14" t="s">
        <v>16</v>
      </c>
      <c r="B21" s="44"/>
      <c r="C21" s="44"/>
      <c r="D21" s="5"/>
      <c r="F21" s="28"/>
    </row>
    <row r="22" spans="1:6" ht="14.25">
      <c r="A22" s="87" t="s">
        <v>17</v>
      </c>
      <c r="B22" s="44"/>
      <c r="C22" s="44"/>
      <c r="D22" s="5"/>
      <c r="F22" s="28"/>
    </row>
    <row r="23" spans="1:4" ht="28.5">
      <c r="A23" s="14" t="s">
        <v>18</v>
      </c>
      <c r="B23" s="44">
        <v>495181</v>
      </c>
      <c r="C23" s="44">
        <v>428793</v>
      </c>
      <c r="D23" s="48">
        <v>281496</v>
      </c>
    </row>
    <row r="24" spans="1:4" ht="13.5" customHeight="1">
      <c r="A24" s="88" t="s">
        <v>19</v>
      </c>
      <c r="B24" s="44">
        <v>208195</v>
      </c>
      <c r="C24" s="44">
        <v>188223</v>
      </c>
      <c r="D24" s="5">
        <v>116597</v>
      </c>
    </row>
    <row r="25" spans="1:4" ht="13.5" customHeight="1">
      <c r="A25" s="14"/>
      <c r="B25" s="131"/>
      <c r="C25" s="132"/>
      <c r="D25" s="21"/>
    </row>
    <row r="26" spans="1:5" ht="15.75" thickBot="1">
      <c r="A26" s="89" t="s">
        <v>20</v>
      </c>
      <c r="B26" s="133">
        <f>B11+B12+B13+B20+B21+B22+B23+B24</f>
        <v>11326896</v>
      </c>
      <c r="C26" s="134">
        <f>C11+C12+C13+C20+C21+C22+C23+C24</f>
        <v>8486639</v>
      </c>
      <c r="D26" s="23">
        <f>D11+D12+D13+D20+D21+D22+D23+D24</f>
        <v>6838236</v>
      </c>
      <c r="E26" s="28"/>
    </row>
    <row r="27" spans="1:5" ht="15.75" thickTop="1">
      <c r="A27" s="31"/>
      <c r="B27" s="135"/>
      <c r="C27" s="132"/>
      <c r="D27" s="49"/>
      <c r="E27" s="28"/>
    </row>
    <row r="28" spans="1:4" ht="15">
      <c r="A28" s="31" t="s">
        <v>21</v>
      </c>
      <c r="B28" s="136"/>
      <c r="C28" s="132"/>
      <c r="D28" s="42"/>
    </row>
    <row r="29" spans="1:4" ht="15">
      <c r="A29" s="89" t="s">
        <v>22</v>
      </c>
      <c r="B29" s="44"/>
      <c r="C29" s="137"/>
      <c r="D29" s="138"/>
    </row>
    <row r="30" spans="1:4" ht="14.25">
      <c r="A30" s="14" t="s">
        <v>23</v>
      </c>
      <c r="B30" s="139">
        <v>1600927</v>
      </c>
      <c r="C30" s="44">
        <v>1434957</v>
      </c>
      <c r="D30" s="32">
        <v>631435</v>
      </c>
    </row>
    <row r="31" spans="1:4" ht="14.25">
      <c r="A31" s="33" t="s">
        <v>24</v>
      </c>
      <c r="B31" s="44">
        <v>8152527</v>
      </c>
      <c r="C31" s="44">
        <v>5363835</v>
      </c>
      <c r="D31" s="21">
        <v>4741829</v>
      </c>
    </row>
    <row r="32" spans="1:4" ht="14.25">
      <c r="A32" s="34" t="s">
        <v>25</v>
      </c>
      <c r="B32" s="44">
        <v>358874</v>
      </c>
      <c r="C32" s="44">
        <v>547563</v>
      </c>
      <c r="D32" s="21">
        <v>491116</v>
      </c>
    </row>
    <row r="33" spans="1:4" ht="14.25">
      <c r="A33" s="90" t="s">
        <v>26</v>
      </c>
      <c r="B33" s="44"/>
      <c r="C33" s="44">
        <v>3365</v>
      </c>
      <c r="D33" s="21">
        <v>1000</v>
      </c>
    </row>
    <row r="34" spans="1:4" ht="14.25">
      <c r="A34" s="90" t="s">
        <v>27</v>
      </c>
      <c r="B34" s="44">
        <v>4020</v>
      </c>
      <c r="C34" s="44">
        <v>4020</v>
      </c>
      <c r="D34" s="21">
        <v>3320</v>
      </c>
    </row>
    <row r="35" spans="1:4" ht="57">
      <c r="A35" s="14" t="s">
        <v>16</v>
      </c>
      <c r="B35" s="44">
        <v>6922</v>
      </c>
      <c r="C35" s="44">
        <v>689</v>
      </c>
      <c r="D35" s="21">
        <v>200</v>
      </c>
    </row>
    <row r="36" spans="1:4" ht="14.25">
      <c r="A36" s="90" t="s">
        <v>28</v>
      </c>
      <c r="B36" s="44">
        <v>183801</v>
      </c>
      <c r="C36" s="44">
        <v>152480</v>
      </c>
      <c r="D36" s="21">
        <v>105442</v>
      </c>
    </row>
    <row r="37" spans="1:4" ht="15">
      <c r="A37" s="34"/>
      <c r="B37" s="131"/>
      <c r="C37" s="132"/>
      <c r="D37" s="52"/>
    </row>
    <row r="38" spans="1:4" ht="15">
      <c r="A38" s="89" t="s">
        <v>29</v>
      </c>
      <c r="B38" s="140">
        <f>SUM(B30:B36)</f>
        <v>10307071</v>
      </c>
      <c r="C38" s="141">
        <f>SUM(C30:C36)</f>
        <v>7506909</v>
      </c>
      <c r="D38" s="24">
        <f>SUM(D30:D36)</f>
        <v>5974342</v>
      </c>
    </row>
    <row r="39" spans="1:4" ht="15">
      <c r="A39" s="14"/>
      <c r="B39" s="136"/>
      <c r="C39" s="132"/>
      <c r="D39" s="52"/>
    </row>
    <row r="40" spans="1:4" ht="12.75" customHeight="1">
      <c r="A40" s="14" t="s">
        <v>1</v>
      </c>
      <c r="B40" s="132"/>
      <c r="C40" s="137"/>
      <c r="D40" s="3"/>
    </row>
    <row r="41" spans="1:4" ht="14.25">
      <c r="A41" s="14" t="s">
        <v>30</v>
      </c>
      <c r="B41" s="44">
        <v>921310</v>
      </c>
      <c r="C41" s="44">
        <v>781987</v>
      </c>
      <c r="D41" s="5">
        <v>622243</v>
      </c>
    </row>
    <row r="42" spans="1:4" ht="14.25">
      <c r="A42" s="88" t="s">
        <v>31</v>
      </c>
      <c r="B42" s="44">
        <v>161</v>
      </c>
      <c r="C42" s="44">
        <v>350</v>
      </c>
      <c r="D42" s="5">
        <v>414</v>
      </c>
    </row>
    <row r="43" spans="1:4" ht="14.25">
      <c r="A43" s="14" t="s">
        <v>32</v>
      </c>
      <c r="B43" s="44"/>
      <c r="C43" s="44"/>
      <c r="D43" s="5"/>
    </row>
    <row r="44" spans="1:4" ht="14.25">
      <c r="A44" s="88" t="s">
        <v>33</v>
      </c>
      <c r="B44" s="46">
        <v>98354</v>
      </c>
      <c r="C44" s="46">
        <v>197393</v>
      </c>
      <c r="D44" s="82">
        <v>241237</v>
      </c>
    </row>
    <row r="45" spans="1:4" ht="14.25">
      <c r="A45" s="14"/>
      <c r="B45" s="81"/>
      <c r="C45" s="132"/>
      <c r="D45" s="42"/>
    </row>
    <row r="46" spans="1:4" ht="15">
      <c r="A46" s="35" t="s">
        <v>34</v>
      </c>
      <c r="B46" s="142">
        <f>SUM(B41:B44)</f>
        <v>1019825</v>
      </c>
      <c r="C46" s="143">
        <f>SUM(C41:C44)</f>
        <v>979730</v>
      </c>
      <c r="D46" s="16">
        <f>SUM(D41:D44)</f>
        <v>863894</v>
      </c>
    </row>
    <row r="47" spans="1:4" ht="15">
      <c r="A47" s="35"/>
      <c r="B47" s="142"/>
      <c r="C47" s="132"/>
      <c r="D47" s="16"/>
    </row>
    <row r="48" spans="1:5" ht="15.75" thickBot="1">
      <c r="A48" s="36" t="s">
        <v>35</v>
      </c>
      <c r="B48" s="144">
        <f>B38+B46</f>
        <v>11326896</v>
      </c>
      <c r="C48" s="145">
        <f>C38+C46</f>
        <v>8486639</v>
      </c>
      <c r="D48" s="15">
        <f>D38+D46</f>
        <v>6838236</v>
      </c>
      <c r="E48" s="28"/>
    </row>
    <row r="49" ht="15" thickTop="1">
      <c r="A49" s="14"/>
    </row>
    <row r="50" spans="1:3" ht="14.25">
      <c r="A50" s="37"/>
      <c r="B50" s="18"/>
      <c r="C50" s="18"/>
    </row>
    <row r="52" spans="1:3" ht="14.25">
      <c r="A52" s="26" t="s">
        <v>36</v>
      </c>
      <c r="B52" s="26"/>
      <c r="C52" s="26" t="s">
        <v>0</v>
      </c>
    </row>
    <row r="53" spans="2:3" ht="14.25">
      <c r="B53" s="26"/>
      <c r="C53" s="26"/>
    </row>
    <row r="54" spans="2:3" ht="14.25">
      <c r="B54" s="26"/>
      <c r="C54" s="26"/>
    </row>
    <row r="55" spans="2:3" ht="14.25">
      <c r="B55" s="26"/>
      <c r="C55" s="26"/>
    </row>
    <row r="56" spans="1:3" ht="14.25">
      <c r="A56" s="26" t="s">
        <v>37</v>
      </c>
      <c r="B56" s="26"/>
      <c r="C56" s="26" t="s">
        <v>2</v>
      </c>
    </row>
    <row r="57" spans="2:3" ht="14.25">
      <c r="B57" s="17"/>
      <c r="C57" s="17"/>
    </row>
  </sheetData>
  <sheetProtection/>
  <mergeCells count="1">
    <mergeCell ref="A1:C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0">
      <selection activeCell="G11" sqref="G11"/>
    </sheetView>
  </sheetViews>
  <sheetFormatPr defaultColWidth="9.140625" defaultRowHeight="12.75"/>
  <cols>
    <col min="1" max="1" width="44.7109375" style="26" customWidth="1"/>
    <col min="2" max="2" width="20.57421875" style="26" customWidth="1"/>
    <col min="3" max="3" width="20.57421875" style="50" customWidth="1"/>
    <col min="4" max="4" width="23.421875" style="50" customWidth="1"/>
    <col min="5" max="16384" width="9.140625" style="26" customWidth="1"/>
  </cols>
  <sheetData>
    <row r="1" spans="1:4" ht="15">
      <c r="A1" s="119"/>
      <c r="B1" s="120"/>
      <c r="C1" s="120"/>
      <c r="D1" s="26"/>
    </row>
    <row r="2" spans="1:4" ht="15">
      <c r="A2" s="119" t="s">
        <v>38</v>
      </c>
      <c r="B2" s="121"/>
      <c r="C2" s="121"/>
      <c r="D2" s="122"/>
    </row>
    <row r="4" spans="1:4" ht="15">
      <c r="A4" s="1"/>
      <c r="B4" s="2"/>
      <c r="C4" s="47"/>
      <c r="D4" s="51"/>
    </row>
    <row r="5" spans="1:4" ht="15">
      <c r="A5" s="1"/>
      <c r="B5" s="13" t="s">
        <v>101</v>
      </c>
      <c r="C5" s="2" t="s">
        <v>104</v>
      </c>
      <c r="D5" s="2" t="s">
        <v>105</v>
      </c>
    </row>
    <row r="6" spans="1:4" ht="15.75" thickBot="1">
      <c r="A6" s="3"/>
      <c r="B6" s="4" t="s">
        <v>4</v>
      </c>
      <c r="C6" s="4" t="s">
        <v>4</v>
      </c>
      <c r="D6" s="4" t="s">
        <v>4</v>
      </c>
    </row>
    <row r="7" spans="1:4" ht="14.25">
      <c r="A7" s="3"/>
      <c r="B7" s="3"/>
      <c r="C7" s="3"/>
      <c r="D7" s="3"/>
    </row>
    <row r="8" spans="1:4" ht="14.25">
      <c r="A8" s="3" t="s">
        <v>39</v>
      </c>
      <c r="B8" s="146">
        <v>1175690</v>
      </c>
      <c r="C8" s="147">
        <v>1028366</v>
      </c>
      <c r="D8" s="148">
        <v>791800</v>
      </c>
    </row>
    <row r="9" spans="1:4" ht="14.25">
      <c r="A9" s="3" t="s">
        <v>40</v>
      </c>
      <c r="B9" s="146">
        <v>-584351</v>
      </c>
      <c r="C9" s="149">
        <v>-415669</v>
      </c>
      <c r="D9" s="149">
        <v>-243716</v>
      </c>
    </row>
    <row r="10" spans="1:5" s="29" customFormat="1" ht="45" customHeight="1">
      <c r="A10" s="39" t="s">
        <v>41</v>
      </c>
      <c r="B10" s="150">
        <f>SUM(B8:B9)</f>
        <v>591339</v>
      </c>
      <c r="C10" s="150">
        <f>SUM(C8:C9)</f>
        <v>612697</v>
      </c>
      <c r="D10" s="150">
        <f>SUM(D8:D9)</f>
        <v>548084</v>
      </c>
      <c r="E10" s="45"/>
    </row>
    <row r="11" spans="1:5" ht="28.5" customHeight="1">
      <c r="A11" s="39" t="s">
        <v>42</v>
      </c>
      <c r="B11" s="149">
        <v>-84251</v>
      </c>
      <c r="C11" s="146">
        <v>-29811</v>
      </c>
      <c r="D11" s="151">
        <v>-15525</v>
      </c>
      <c r="E11" s="45"/>
    </row>
    <row r="12" spans="1:5" ht="15">
      <c r="A12" s="6" t="s">
        <v>43</v>
      </c>
      <c r="B12" s="152">
        <f>B10+B11</f>
        <v>507088</v>
      </c>
      <c r="C12" s="152">
        <f>C10+C11</f>
        <v>582886</v>
      </c>
      <c r="D12" s="152">
        <f>D10+D11</f>
        <v>532559</v>
      </c>
      <c r="E12" s="45"/>
    </row>
    <row r="13" spans="1:4" ht="14.25">
      <c r="A13" s="7"/>
      <c r="B13" s="153"/>
      <c r="C13" s="153"/>
      <c r="D13" s="151"/>
    </row>
    <row r="14" spans="1:4" ht="14.25">
      <c r="A14" s="8" t="s">
        <v>44</v>
      </c>
      <c r="B14" s="146">
        <v>249071</v>
      </c>
      <c r="C14" s="146">
        <v>245267</v>
      </c>
      <c r="D14" s="151">
        <v>212432</v>
      </c>
    </row>
    <row r="15" spans="1:4" ht="14.25">
      <c r="A15" s="8" t="s">
        <v>45</v>
      </c>
      <c r="B15" s="149">
        <v>-28434</v>
      </c>
      <c r="C15" s="146">
        <v>-59416</v>
      </c>
      <c r="D15" s="151">
        <v>-1601</v>
      </c>
    </row>
    <row r="16" spans="1:4" ht="14.25">
      <c r="A16" s="7" t="s">
        <v>46</v>
      </c>
      <c r="B16" s="149">
        <v>153136</v>
      </c>
      <c r="C16" s="146">
        <v>126680</v>
      </c>
      <c r="D16" s="151">
        <v>95123</v>
      </c>
    </row>
    <row r="17" spans="1:4" ht="28.5">
      <c r="A17" s="40" t="s">
        <v>47</v>
      </c>
      <c r="B17" s="149">
        <v>-1381</v>
      </c>
      <c r="C17" s="154">
        <v>-4735</v>
      </c>
      <c r="D17" s="151">
        <v>13141</v>
      </c>
    </row>
    <row r="18" spans="1:4" ht="15" customHeight="1">
      <c r="A18" s="7" t="s">
        <v>48</v>
      </c>
      <c r="B18" s="149">
        <v>2569</v>
      </c>
      <c r="C18" s="146">
        <v>4299</v>
      </c>
      <c r="D18" s="151">
        <v>22186</v>
      </c>
    </row>
    <row r="19" spans="1:4" ht="15">
      <c r="A19" s="6" t="s">
        <v>49</v>
      </c>
      <c r="B19" s="155">
        <f>SUM(B14:B18)</f>
        <v>374961</v>
      </c>
      <c r="C19" s="155">
        <f>SUM(C14:C18)</f>
        <v>312095</v>
      </c>
      <c r="D19" s="155">
        <f>SUM(D14:D18)</f>
        <v>341281</v>
      </c>
    </row>
    <row r="20" spans="1:4" ht="14.25">
      <c r="A20" s="7"/>
      <c r="B20" s="156"/>
      <c r="C20" s="146"/>
      <c r="D20" s="151"/>
    </row>
    <row r="21" spans="1:4" ht="17.25" customHeight="1">
      <c r="A21" s="9" t="s">
        <v>50</v>
      </c>
      <c r="B21" s="149">
        <f>B12+B19</f>
        <v>882049</v>
      </c>
      <c r="C21" s="149">
        <f>C12+C19</f>
        <v>894981</v>
      </c>
      <c r="D21" s="149">
        <f>D12+D19</f>
        <v>873840</v>
      </c>
    </row>
    <row r="22" spans="1:4" ht="17.25" customHeight="1">
      <c r="A22" s="10" t="s">
        <v>51</v>
      </c>
      <c r="B22" s="149">
        <v>-786050</v>
      </c>
      <c r="C22" s="157">
        <v>-688098</v>
      </c>
      <c r="D22" s="151">
        <v>-621572</v>
      </c>
    </row>
    <row r="23" spans="1:4" ht="15.75" thickBot="1">
      <c r="A23" s="91" t="s">
        <v>52</v>
      </c>
      <c r="B23" s="158">
        <f>SUM(B21:B22)</f>
        <v>95999</v>
      </c>
      <c r="C23" s="158">
        <f>SUM(C21:C22)</f>
        <v>206883</v>
      </c>
      <c r="D23" s="158">
        <f>SUM(D21:D22)</f>
        <v>252268</v>
      </c>
    </row>
    <row r="24" spans="1:4" ht="15.75" thickTop="1">
      <c r="A24" s="27"/>
      <c r="B24" s="159"/>
      <c r="C24" s="146"/>
      <c r="D24" s="151"/>
    </row>
    <row r="25" spans="1:4" ht="14.25">
      <c r="A25" s="92" t="s">
        <v>53</v>
      </c>
      <c r="B25" s="160">
        <v>-8755</v>
      </c>
      <c r="C25" s="160">
        <v>-20600</v>
      </c>
      <c r="D25" s="151">
        <v>-22141</v>
      </c>
    </row>
    <row r="26" spans="1:4" ht="15.75" thickBot="1">
      <c r="A26" s="29" t="s">
        <v>54</v>
      </c>
      <c r="B26" s="161">
        <f>B25+B23</f>
        <v>87244</v>
      </c>
      <c r="C26" s="161">
        <f>C25+C23</f>
        <v>186283</v>
      </c>
      <c r="D26" s="161">
        <f>D25+D23</f>
        <v>230127</v>
      </c>
    </row>
    <row r="27" spans="1:4" ht="15.75" thickTop="1">
      <c r="A27" s="29"/>
      <c r="B27" s="162"/>
      <c r="C27" s="159"/>
      <c r="D27" s="159"/>
    </row>
    <row r="28" spans="1:4" ht="15.75" thickBot="1">
      <c r="A28" s="29" t="s">
        <v>55</v>
      </c>
      <c r="B28" s="161">
        <f>B26</f>
        <v>87244</v>
      </c>
      <c r="C28" s="161">
        <f>C26</f>
        <v>186283</v>
      </c>
      <c r="D28" s="161">
        <f>D26</f>
        <v>230127</v>
      </c>
    </row>
    <row r="29" spans="1:4" ht="15.75" thickTop="1">
      <c r="A29" s="29"/>
      <c r="B29" s="163">
        <f>B28/184262051*1000</f>
        <v>0.47347785138894394</v>
      </c>
      <c r="C29" s="164">
        <f>C28/156397472*1000</f>
        <v>1.1910870272890346</v>
      </c>
      <c r="D29" s="165">
        <f>D28/124438623*1000</f>
        <v>1.8493213316897599</v>
      </c>
    </row>
    <row r="30" spans="1:4" ht="15">
      <c r="A30" s="29"/>
      <c r="B30" s="25"/>
      <c r="C30" s="53"/>
      <c r="D30" s="20"/>
    </row>
    <row r="31" spans="1:4" ht="15">
      <c r="A31" s="29"/>
      <c r="B31" s="25"/>
      <c r="C31" s="53"/>
      <c r="D31" s="20"/>
    </row>
    <row r="32" spans="1:4" ht="15">
      <c r="A32" s="29"/>
      <c r="B32" s="25"/>
      <c r="C32" s="53"/>
      <c r="D32" s="20"/>
    </row>
    <row r="33" spans="1:4" ht="15">
      <c r="A33" s="26" t="s">
        <v>36</v>
      </c>
      <c r="B33" s="28"/>
      <c r="C33" s="53"/>
      <c r="D33" s="26" t="s">
        <v>0</v>
      </c>
    </row>
    <row r="34" spans="2:3" ht="15">
      <c r="B34" s="22"/>
      <c r="C34" s="53"/>
    </row>
    <row r="35" spans="2:3" ht="15">
      <c r="B35" s="22"/>
      <c r="C35" s="53"/>
    </row>
    <row r="36" spans="2:3" ht="15">
      <c r="B36" s="22"/>
      <c r="C36" s="53"/>
    </row>
    <row r="37" spans="1:4" ht="14.25">
      <c r="A37" s="26" t="s">
        <v>37</v>
      </c>
      <c r="B37" s="22"/>
      <c r="C37" s="54"/>
      <c r="D37" s="50" t="s">
        <v>2</v>
      </c>
    </row>
    <row r="38" spans="2:3" ht="14.25">
      <c r="B38" s="22"/>
      <c r="C38" s="22"/>
    </row>
    <row r="39" spans="2:3" ht="14.25">
      <c r="B39" s="22"/>
      <c r="C39" s="55"/>
    </row>
    <row r="40" ht="14.25">
      <c r="C40" s="55"/>
    </row>
    <row r="41" ht="14.25">
      <c r="C41" s="55"/>
    </row>
  </sheetData>
  <sheetProtection/>
  <mergeCells count="2">
    <mergeCell ref="A1:C1"/>
    <mergeCell ref="A2:D2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L54"/>
  <sheetViews>
    <sheetView zoomScalePageLayoutView="0" workbookViewId="0" topLeftCell="A28">
      <selection activeCell="H14" sqref="H14"/>
    </sheetView>
  </sheetViews>
  <sheetFormatPr defaultColWidth="9.140625" defaultRowHeight="12.75"/>
  <cols>
    <col min="1" max="1" width="65.28125" style="56" customWidth="1"/>
    <col min="2" max="3" width="18.8515625" style="56" customWidth="1"/>
    <col min="4" max="16384" width="9.140625" style="56" customWidth="1"/>
  </cols>
  <sheetData>
    <row r="1" spans="1:3" ht="15">
      <c r="A1" s="57"/>
      <c r="B1" s="58"/>
      <c r="C1" s="58"/>
    </row>
    <row r="2" spans="1:3" ht="15" customHeight="1">
      <c r="A2" s="123" t="s">
        <v>108</v>
      </c>
      <c r="B2" s="124"/>
      <c r="C2" s="124"/>
    </row>
    <row r="4" spans="1:3" ht="32.25" customHeight="1">
      <c r="A4" s="59"/>
      <c r="B4" s="60" t="s">
        <v>106</v>
      </c>
      <c r="C4" s="60" t="s">
        <v>107</v>
      </c>
    </row>
    <row r="5" spans="1:3" ht="15">
      <c r="A5" s="93" t="s">
        <v>56</v>
      </c>
      <c r="B5" s="61" t="s">
        <v>4</v>
      </c>
      <c r="C5" s="61" t="s">
        <v>4</v>
      </c>
    </row>
    <row r="6" spans="1:3" ht="12.75">
      <c r="A6" s="94" t="s">
        <v>39</v>
      </c>
      <c r="B6" s="166" t="s">
        <v>97</v>
      </c>
      <c r="C6" s="166" t="s">
        <v>97</v>
      </c>
    </row>
    <row r="7" spans="1:3" ht="12.75">
      <c r="A7" s="94" t="s">
        <v>40</v>
      </c>
      <c r="B7" s="167">
        <v>1170789</v>
      </c>
      <c r="C7" s="167">
        <v>1024366</v>
      </c>
    </row>
    <row r="8" spans="1:3" ht="12.75">
      <c r="A8" s="94" t="s">
        <v>57</v>
      </c>
      <c r="B8" s="167">
        <v>-584152</v>
      </c>
      <c r="C8" s="167">
        <v>-421503</v>
      </c>
    </row>
    <row r="9" spans="1:3" ht="12.75">
      <c r="A9" s="94" t="s">
        <v>58</v>
      </c>
      <c r="B9" s="167">
        <v>248767</v>
      </c>
      <c r="C9" s="168">
        <v>259901</v>
      </c>
    </row>
    <row r="10" spans="1:3" ht="12.75">
      <c r="A10" s="95" t="s">
        <v>59</v>
      </c>
      <c r="B10" s="167">
        <v>-28445</v>
      </c>
      <c r="C10" s="167">
        <v>-59408</v>
      </c>
    </row>
    <row r="11" spans="1:3" ht="38.25">
      <c r="A11" s="96" t="s">
        <v>60</v>
      </c>
      <c r="B11" s="167">
        <v>146360</v>
      </c>
      <c r="C11" s="167">
        <v>123357</v>
      </c>
    </row>
    <row r="12" spans="1:3" ht="12">
      <c r="A12" s="62" t="s">
        <v>61</v>
      </c>
      <c r="B12" s="167">
        <v>0</v>
      </c>
      <c r="C12" s="167">
        <v>0</v>
      </c>
    </row>
    <row r="13" spans="1:3" ht="12">
      <c r="A13" s="97" t="s">
        <v>62</v>
      </c>
      <c r="B13" s="167">
        <v>1498</v>
      </c>
      <c r="C13" s="167">
        <v>3333</v>
      </c>
    </row>
    <row r="14" spans="1:3" ht="24">
      <c r="A14" s="98" t="s">
        <v>63</v>
      </c>
      <c r="B14" s="169">
        <v>-700887</v>
      </c>
      <c r="C14" s="169">
        <v>-623364</v>
      </c>
    </row>
    <row r="15" spans="1:3" ht="12">
      <c r="A15" s="97" t="s">
        <v>64</v>
      </c>
      <c r="B15" s="167">
        <f>SUM(B7:B14)</f>
        <v>253930</v>
      </c>
      <c r="C15" s="167">
        <f>SUM(C7:C14)</f>
        <v>306682</v>
      </c>
    </row>
    <row r="16" spans="1:3" ht="12">
      <c r="A16" s="63" t="s">
        <v>65</v>
      </c>
      <c r="B16" s="170"/>
      <c r="C16" s="170"/>
    </row>
    <row r="17" spans="1:3" ht="38.25">
      <c r="A17" s="96" t="s">
        <v>60</v>
      </c>
      <c r="B17" s="167"/>
      <c r="C17" s="167"/>
    </row>
    <row r="18" spans="1:3" ht="12.75">
      <c r="A18" s="99" t="s">
        <v>17</v>
      </c>
      <c r="B18" s="167">
        <v>0</v>
      </c>
      <c r="C18" s="167">
        <v>0</v>
      </c>
    </row>
    <row r="19" spans="1:3" ht="12">
      <c r="A19" s="100" t="s">
        <v>66</v>
      </c>
      <c r="B19" s="167">
        <v>0</v>
      </c>
      <c r="C19" s="167">
        <v>0</v>
      </c>
    </row>
    <row r="20" spans="1:3" ht="12">
      <c r="A20" s="97" t="s">
        <v>67</v>
      </c>
      <c r="B20" s="167">
        <v>-710902</v>
      </c>
      <c r="C20" s="167">
        <v>0</v>
      </c>
    </row>
    <row r="21" spans="1:3" ht="12">
      <c r="A21" s="97" t="s">
        <v>19</v>
      </c>
      <c r="B21" s="167">
        <v>54478</v>
      </c>
      <c r="C21" s="167">
        <v>-70516</v>
      </c>
    </row>
    <row r="22" spans="1:3" ht="12">
      <c r="A22" s="63" t="s">
        <v>68</v>
      </c>
      <c r="B22" s="167">
        <v>-258205</v>
      </c>
      <c r="C22" s="167">
        <v>-836894</v>
      </c>
    </row>
    <row r="23" spans="1:3" ht="12">
      <c r="A23" s="100" t="s">
        <v>66</v>
      </c>
      <c r="B23" s="167">
        <v>-22463</v>
      </c>
      <c r="C23" s="167">
        <v>-76481</v>
      </c>
    </row>
    <row r="24" spans="1:3" ht="12.75" customHeight="1">
      <c r="A24" s="97" t="s">
        <v>67</v>
      </c>
      <c r="B24" s="167"/>
      <c r="C24" s="167"/>
    </row>
    <row r="25" spans="1:3" ht="38.25">
      <c r="A25" s="96" t="s">
        <v>60</v>
      </c>
      <c r="B25" s="167">
        <v>190479</v>
      </c>
      <c r="C25" s="167">
        <v>733440</v>
      </c>
    </row>
    <row r="26" spans="1:3" ht="12">
      <c r="A26" s="97" t="s">
        <v>28</v>
      </c>
      <c r="B26" s="167">
        <v>2888825</v>
      </c>
      <c r="C26" s="167">
        <v>433592</v>
      </c>
    </row>
    <row r="27" spans="1:3" ht="24">
      <c r="A27" s="101" t="s">
        <v>69</v>
      </c>
      <c r="B27" s="167">
        <v>6348</v>
      </c>
      <c r="C27" s="167">
        <v>442</v>
      </c>
    </row>
    <row r="28" spans="1:3" ht="12.75" thickBot="1">
      <c r="A28" s="102" t="s">
        <v>70</v>
      </c>
      <c r="B28" s="171">
        <v>-508</v>
      </c>
      <c r="C28" s="167">
        <v>13715</v>
      </c>
    </row>
    <row r="29" spans="1:3" ht="12">
      <c r="A29" s="62" t="s">
        <v>56</v>
      </c>
      <c r="B29" s="170">
        <f>SUM(B15:B28)</f>
        <v>2401982</v>
      </c>
      <c r="C29" s="170">
        <f>SUM(C15:C28)</f>
        <v>503980</v>
      </c>
    </row>
    <row r="30" spans="1:3" ht="12.75" thickBot="1">
      <c r="A30" s="59" t="s">
        <v>71</v>
      </c>
      <c r="B30" s="171">
        <v>-12120</v>
      </c>
      <c r="C30" s="168">
        <v>-17535</v>
      </c>
    </row>
    <row r="31" spans="1:3" ht="12.75" thickBot="1">
      <c r="A31" s="103" t="s">
        <v>72</v>
      </c>
      <c r="B31" s="172">
        <f>B29+B30</f>
        <v>2389862</v>
      </c>
      <c r="C31" s="172">
        <f>C29+C30</f>
        <v>486445</v>
      </c>
    </row>
    <row r="32" spans="1:3" ht="12">
      <c r="A32" s="104" t="s">
        <v>73</v>
      </c>
      <c r="B32" s="170"/>
      <c r="C32" s="170"/>
    </row>
    <row r="33" spans="1:3" ht="12">
      <c r="A33" s="64" t="s">
        <v>74</v>
      </c>
      <c r="B33" s="167">
        <v>-132730</v>
      </c>
      <c r="C33" s="167">
        <v>-206495</v>
      </c>
    </row>
    <row r="34" spans="1:3" ht="12.75" thickBot="1">
      <c r="A34" s="105" t="s">
        <v>75</v>
      </c>
      <c r="B34" s="167">
        <v>1071</v>
      </c>
      <c r="C34" s="167">
        <v>346</v>
      </c>
    </row>
    <row r="35" spans="1:3" ht="12">
      <c r="A35" s="65" t="s">
        <v>76</v>
      </c>
      <c r="B35" s="167">
        <v>-319174</v>
      </c>
      <c r="C35" s="168">
        <v>-671460</v>
      </c>
    </row>
    <row r="36" spans="1:3" ht="12.75" thickBot="1">
      <c r="A36" s="106" t="s">
        <v>77</v>
      </c>
      <c r="B36" s="167">
        <v>225131</v>
      </c>
      <c r="C36" s="173">
        <v>634495</v>
      </c>
    </row>
    <row r="37" spans="1:3" ht="12.75" thickBot="1">
      <c r="A37" s="59" t="s">
        <v>78</v>
      </c>
      <c r="B37" s="171">
        <f>SUM(B33:B36)</f>
        <v>-225702</v>
      </c>
      <c r="C37" s="174">
        <f>SUM(C33:C36)</f>
        <v>-243114</v>
      </c>
    </row>
    <row r="38" spans="1:3" ht="12">
      <c r="A38" s="64" t="s">
        <v>79</v>
      </c>
      <c r="B38" s="170"/>
      <c r="C38" s="167"/>
    </row>
    <row r="39" spans="1:3" ht="12">
      <c r="A39" s="64" t="s">
        <v>80</v>
      </c>
      <c r="B39" s="167">
        <v>-186535</v>
      </c>
      <c r="C39" s="167">
        <v>169690</v>
      </c>
    </row>
    <row r="40" spans="1:3" ht="12">
      <c r="A40" s="107" t="s">
        <v>31</v>
      </c>
      <c r="B40" s="175">
        <v>820</v>
      </c>
      <c r="C40" s="176">
        <v>-121586</v>
      </c>
    </row>
    <row r="41" spans="1:3" ht="12.75" thickBot="1">
      <c r="A41" s="108" t="s">
        <v>81</v>
      </c>
      <c r="B41" s="177">
        <v>-47607</v>
      </c>
      <c r="C41" s="168">
        <v>-68922</v>
      </c>
    </row>
    <row r="42" spans="1:3" ht="12.75" thickBot="1">
      <c r="A42" s="109" t="s">
        <v>82</v>
      </c>
      <c r="B42" s="178">
        <f>SUM(B39:B41)</f>
        <v>-233322</v>
      </c>
      <c r="C42" s="178">
        <f>SUM(C39:C41)</f>
        <v>-20818</v>
      </c>
    </row>
    <row r="43" spans="1:3" ht="24">
      <c r="A43" s="66" t="s">
        <v>83</v>
      </c>
      <c r="B43" s="167">
        <v>-43409</v>
      </c>
      <c r="C43" s="167">
        <v>43869</v>
      </c>
    </row>
    <row r="44" spans="1:3" ht="12">
      <c r="A44" s="110" t="s">
        <v>84</v>
      </c>
      <c r="B44" s="167">
        <f>B31+B37+B42+B43</f>
        <v>1887429</v>
      </c>
      <c r="C44" s="167">
        <f>C31+C37+C42+C43</f>
        <v>266382</v>
      </c>
    </row>
    <row r="45" spans="1:3" ht="12">
      <c r="A45" s="103" t="s">
        <v>85</v>
      </c>
      <c r="B45" s="167">
        <v>2154829</v>
      </c>
      <c r="C45" s="167">
        <v>1888447</v>
      </c>
    </row>
    <row r="46" spans="1:3" ht="12">
      <c r="A46" s="111" t="s">
        <v>86</v>
      </c>
      <c r="B46" s="179">
        <f>SUM(B44:B45)</f>
        <v>4042258</v>
      </c>
      <c r="C46" s="179">
        <f>SUM(C44:C45)</f>
        <v>2154829</v>
      </c>
    </row>
    <row r="47" spans="1:3" ht="12">
      <c r="A47" s="67"/>
      <c r="B47" s="68"/>
      <c r="C47" s="68"/>
    </row>
    <row r="48" spans="1:3" ht="12">
      <c r="A48" s="67"/>
      <c r="B48" s="68"/>
      <c r="C48" s="68"/>
    </row>
    <row r="49" spans="1:246" ht="14.25">
      <c r="A49" s="50"/>
      <c r="B49" s="17"/>
      <c r="C49" s="19"/>
      <c r="D49" s="19"/>
      <c r="E49" s="50"/>
      <c r="F49" s="19"/>
      <c r="H49" s="50"/>
      <c r="I49" s="19"/>
      <c r="J49" s="19"/>
      <c r="L49" s="50"/>
      <c r="M49" s="19"/>
      <c r="N49" s="19"/>
      <c r="P49" s="50"/>
      <c r="Q49" s="19"/>
      <c r="R49" s="19"/>
      <c r="T49" s="50"/>
      <c r="U49" s="19"/>
      <c r="V49" s="19"/>
      <c r="X49" s="50"/>
      <c r="Y49" s="19"/>
      <c r="Z49" s="19"/>
      <c r="AB49" s="50"/>
      <c r="AC49" s="19"/>
      <c r="AD49" s="19"/>
      <c r="AF49" s="50"/>
      <c r="AG49" s="19"/>
      <c r="AH49" s="19"/>
      <c r="AJ49" s="50"/>
      <c r="AK49" s="19"/>
      <c r="AL49" s="19"/>
      <c r="AN49" s="50"/>
      <c r="AO49" s="19"/>
      <c r="AP49" s="19"/>
      <c r="AR49" s="50"/>
      <c r="AS49" s="19"/>
      <c r="AT49" s="19"/>
      <c r="AV49" s="50"/>
      <c r="AW49" s="19"/>
      <c r="AX49" s="19"/>
      <c r="AZ49" s="50"/>
      <c r="BA49" s="19"/>
      <c r="BB49" s="19"/>
      <c r="BD49" s="50"/>
      <c r="BE49" s="19"/>
      <c r="BF49" s="19"/>
      <c r="BH49" s="50"/>
      <c r="BI49" s="19"/>
      <c r="BJ49" s="19"/>
      <c r="BL49" s="50"/>
      <c r="BM49" s="19"/>
      <c r="BN49" s="19"/>
      <c r="BP49" s="50"/>
      <c r="BQ49" s="19"/>
      <c r="BR49" s="19"/>
      <c r="BT49" s="50"/>
      <c r="BU49" s="19"/>
      <c r="BV49" s="19"/>
      <c r="BX49" s="50"/>
      <c r="BY49" s="19"/>
      <c r="BZ49" s="19"/>
      <c r="CB49" s="50"/>
      <c r="CC49" s="19"/>
      <c r="CD49" s="19"/>
      <c r="CF49" s="50"/>
      <c r="CG49" s="19"/>
      <c r="CH49" s="19"/>
      <c r="CJ49" s="50"/>
      <c r="CK49" s="19"/>
      <c r="CL49" s="19"/>
      <c r="CN49" s="50"/>
      <c r="CO49" s="19"/>
      <c r="CP49" s="19"/>
      <c r="CR49" s="50"/>
      <c r="CS49" s="19"/>
      <c r="CT49" s="19"/>
      <c r="CV49" s="50"/>
      <c r="CW49" s="19"/>
      <c r="CX49" s="19"/>
      <c r="CZ49" s="50"/>
      <c r="DA49" s="19"/>
      <c r="DB49" s="19"/>
      <c r="DD49" s="50"/>
      <c r="DE49" s="19"/>
      <c r="DF49" s="19"/>
      <c r="DH49" s="50"/>
      <c r="DI49" s="19"/>
      <c r="DJ49" s="19"/>
      <c r="DL49" s="50"/>
      <c r="DM49" s="19"/>
      <c r="DN49" s="19"/>
      <c r="DP49" s="50"/>
      <c r="DQ49" s="19"/>
      <c r="DR49" s="19"/>
      <c r="DT49" s="50"/>
      <c r="DU49" s="19"/>
      <c r="DV49" s="19"/>
      <c r="DX49" s="50"/>
      <c r="DY49" s="19"/>
      <c r="DZ49" s="19"/>
      <c r="EB49" s="50"/>
      <c r="EC49" s="19"/>
      <c r="ED49" s="19"/>
      <c r="EF49" s="50"/>
      <c r="EG49" s="19"/>
      <c r="EH49" s="19"/>
      <c r="EJ49" s="50"/>
      <c r="EK49" s="19"/>
      <c r="EL49" s="19"/>
      <c r="EN49" s="50"/>
      <c r="EO49" s="19"/>
      <c r="EP49" s="19"/>
      <c r="ER49" s="50"/>
      <c r="ES49" s="19"/>
      <c r="ET49" s="19"/>
      <c r="EV49" s="50"/>
      <c r="EW49" s="19"/>
      <c r="EX49" s="19"/>
      <c r="EZ49" s="50"/>
      <c r="FA49" s="19"/>
      <c r="FB49" s="19"/>
      <c r="FD49" s="50"/>
      <c r="FE49" s="19"/>
      <c r="FF49" s="19"/>
      <c r="FH49" s="50"/>
      <c r="FI49" s="19"/>
      <c r="FJ49" s="19"/>
      <c r="FL49" s="50"/>
      <c r="FM49" s="19"/>
      <c r="FN49" s="19"/>
      <c r="FP49" s="50"/>
      <c r="FQ49" s="19"/>
      <c r="FR49" s="19"/>
      <c r="FT49" s="50"/>
      <c r="FU49" s="19"/>
      <c r="FV49" s="19"/>
      <c r="FX49" s="50"/>
      <c r="FY49" s="19"/>
      <c r="FZ49" s="19"/>
      <c r="GB49" s="50"/>
      <c r="GC49" s="19"/>
      <c r="GD49" s="19"/>
      <c r="GF49" s="50"/>
      <c r="GG49" s="19"/>
      <c r="GH49" s="19"/>
      <c r="GJ49" s="50"/>
      <c r="GK49" s="19"/>
      <c r="GL49" s="19"/>
      <c r="GN49" s="50"/>
      <c r="GO49" s="19"/>
      <c r="GP49" s="19"/>
      <c r="GR49" s="50"/>
      <c r="GS49" s="19"/>
      <c r="GT49" s="19"/>
      <c r="GV49" s="50"/>
      <c r="GW49" s="19"/>
      <c r="GX49" s="19"/>
      <c r="GZ49" s="50"/>
      <c r="HA49" s="19"/>
      <c r="HB49" s="19"/>
      <c r="HD49" s="50"/>
      <c r="HE49" s="19"/>
      <c r="HF49" s="19"/>
      <c r="HH49" s="50"/>
      <c r="HI49" s="19"/>
      <c r="HJ49" s="19"/>
      <c r="HL49" s="50"/>
      <c r="HM49" s="19"/>
      <c r="HN49" s="19"/>
      <c r="HP49" s="50"/>
      <c r="HQ49" s="19"/>
      <c r="HR49" s="19"/>
      <c r="HT49" s="50"/>
      <c r="HU49" s="19"/>
      <c r="HV49" s="19"/>
      <c r="HX49" s="50"/>
      <c r="HY49" s="19"/>
      <c r="HZ49" s="19"/>
      <c r="IB49" s="50"/>
      <c r="IC49" s="19"/>
      <c r="ID49" s="19"/>
      <c r="IF49" s="50"/>
      <c r="IG49" s="19"/>
      <c r="IH49" s="19"/>
      <c r="IJ49" s="50"/>
      <c r="IK49" s="19"/>
      <c r="IL49" s="19"/>
    </row>
    <row r="50" spans="1:246" ht="14.25">
      <c r="A50" s="19" t="s">
        <v>36</v>
      </c>
      <c r="B50" s="17"/>
      <c r="C50" s="56" t="s">
        <v>0</v>
      </c>
      <c r="D50" s="19"/>
      <c r="E50" s="50"/>
      <c r="F50" s="19"/>
      <c r="H50" s="50"/>
      <c r="I50" s="19"/>
      <c r="J50" s="19"/>
      <c r="L50" s="50"/>
      <c r="M50" s="19"/>
      <c r="N50" s="19"/>
      <c r="P50" s="50"/>
      <c r="Q50" s="19"/>
      <c r="R50" s="19"/>
      <c r="T50" s="50"/>
      <c r="U50" s="19"/>
      <c r="V50" s="19"/>
      <c r="X50" s="50"/>
      <c r="Y50" s="19"/>
      <c r="Z50" s="19"/>
      <c r="AB50" s="50"/>
      <c r="AC50" s="19"/>
      <c r="AD50" s="19"/>
      <c r="AF50" s="50"/>
      <c r="AG50" s="19"/>
      <c r="AH50" s="19"/>
      <c r="AJ50" s="50"/>
      <c r="AK50" s="19"/>
      <c r="AL50" s="19"/>
      <c r="AN50" s="50"/>
      <c r="AO50" s="19"/>
      <c r="AP50" s="19"/>
      <c r="AR50" s="50"/>
      <c r="AS50" s="19"/>
      <c r="AT50" s="19"/>
      <c r="AV50" s="50"/>
      <c r="AW50" s="19"/>
      <c r="AX50" s="19"/>
      <c r="AZ50" s="50"/>
      <c r="BA50" s="19"/>
      <c r="BB50" s="19"/>
      <c r="BD50" s="50"/>
      <c r="BE50" s="19"/>
      <c r="BF50" s="19"/>
      <c r="BH50" s="50"/>
      <c r="BI50" s="19"/>
      <c r="BJ50" s="19"/>
      <c r="BL50" s="50"/>
      <c r="BM50" s="19"/>
      <c r="BN50" s="19"/>
      <c r="BP50" s="50"/>
      <c r="BQ50" s="19"/>
      <c r="BR50" s="19"/>
      <c r="BT50" s="50"/>
      <c r="BU50" s="19"/>
      <c r="BV50" s="19"/>
      <c r="BX50" s="50"/>
      <c r="BY50" s="19"/>
      <c r="BZ50" s="19"/>
      <c r="CB50" s="50"/>
      <c r="CC50" s="19"/>
      <c r="CD50" s="19"/>
      <c r="CF50" s="50"/>
      <c r="CG50" s="19"/>
      <c r="CH50" s="19"/>
      <c r="CJ50" s="50"/>
      <c r="CK50" s="19"/>
      <c r="CL50" s="19"/>
      <c r="CN50" s="50"/>
      <c r="CO50" s="19"/>
      <c r="CP50" s="19"/>
      <c r="CR50" s="50"/>
      <c r="CS50" s="19"/>
      <c r="CT50" s="19"/>
      <c r="CV50" s="50"/>
      <c r="CW50" s="19"/>
      <c r="CX50" s="19"/>
      <c r="CZ50" s="50"/>
      <c r="DA50" s="19"/>
      <c r="DB50" s="19"/>
      <c r="DD50" s="50"/>
      <c r="DE50" s="19"/>
      <c r="DF50" s="19"/>
      <c r="DH50" s="50"/>
      <c r="DI50" s="19"/>
      <c r="DJ50" s="19"/>
      <c r="DL50" s="50"/>
      <c r="DM50" s="19"/>
      <c r="DN50" s="19"/>
      <c r="DP50" s="50"/>
      <c r="DQ50" s="19"/>
      <c r="DR50" s="19"/>
      <c r="DT50" s="50"/>
      <c r="DU50" s="19"/>
      <c r="DV50" s="19"/>
      <c r="DX50" s="50"/>
      <c r="DY50" s="19"/>
      <c r="DZ50" s="19"/>
      <c r="EB50" s="50"/>
      <c r="EC50" s="19"/>
      <c r="ED50" s="19"/>
      <c r="EF50" s="50"/>
      <c r="EG50" s="19"/>
      <c r="EH50" s="19"/>
      <c r="EJ50" s="50"/>
      <c r="EK50" s="19"/>
      <c r="EL50" s="19"/>
      <c r="EN50" s="50"/>
      <c r="EO50" s="19"/>
      <c r="EP50" s="19"/>
      <c r="ER50" s="50"/>
      <c r="ES50" s="19"/>
      <c r="ET50" s="19"/>
      <c r="EV50" s="50"/>
      <c r="EW50" s="19"/>
      <c r="EX50" s="19"/>
      <c r="EZ50" s="50"/>
      <c r="FA50" s="19"/>
      <c r="FB50" s="19"/>
      <c r="FD50" s="50"/>
      <c r="FE50" s="19"/>
      <c r="FF50" s="19"/>
      <c r="FH50" s="50"/>
      <c r="FI50" s="19"/>
      <c r="FJ50" s="19"/>
      <c r="FL50" s="50"/>
      <c r="FM50" s="19"/>
      <c r="FN50" s="19"/>
      <c r="FP50" s="50"/>
      <c r="FQ50" s="19"/>
      <c r="FR50" s="19"/>
      <c r="FT50" s="50"/>
      <c r="FU50" s="19"/>
      <c r="FV50" s="19"/>
      <c r="FX50" s="50"/>
      <c r="FY50" s="19"/>
      <c r="FZ50" s="19"/>
      <c r="GB50" s="50"/>
      <c r="GC50" s="19"/>
      <c r="GD50" s="19"/>
      <c r="GF50" s="50"/>
      <c r="GG50" s="19"/>
      <c r="GH50" s="19"/>
      <c r="GJ50" s="50"/>
      <c r="GK50" s="19"/>
      <c r="GL50" s="19"/>
      <c r="GN50" s="50"/>
      <c r="GO50" s="19"/>
      <c r="GP50" s="19"/>
      <c r="GR50" s="50"/>
      <c r="GS50" s="19"/>
      <c r="GT50" s="19"/>
      <c r="GV50" s="50"/>
      <c r="GW50" s="19"/>
      <c r="GX50" s="19"/>
      <c r="GZ50" s="50"/>
      <c r="HA50" s="19"/>
      <c r="HB50" s="19"/>
      <c r="HD50" s="50"/>
      <c r="HE50" s="19"/>
      <c r="HF50" s="19"/>
      <c r="HH50" s="50"/>
      <c r="HI50" s="19"/>
      <c r="HJ50" s="19"/>
      <c r="HL50" s="50"/>
      <c r="HM50" s="19"/>
      <c r="HN50" s="19"/>
      <c r="HP50" s="50"/>
      <c r="HQ50" s="19"/>
      <c r="HR50" s="19"/>
      <c r="HT50" s="50"/>
      <c r="HU50" s="19"/>
      <c r="HV50" s="19"/>
      <c r="HX50" s="50"/>
      <c r="HY50" s="19"/>
      <c r="HZ50" s="19"/>
      <c r="IB50" s="50"/>
      <c r="IC50" s="19"/>
      <c r="ID50" s="19"/>
      <c r="IF50" s="50"/>
      <c r="IG50" s="19"/>
      <c r="IH50" s="19"/>
      <c r="IJ50" s="50"/>
      <c r="IK50" s="19"/>
      <c r="IL50" s="19"/>
    </row>
    <row r="51" spans="1:246" ht="14.25">
      <c r="A51" s="19"/>
      <c r="B51" s="19"/>
      <c r="D51" s="19"/>
      <c r="E51" s="50"/>
      <c r="F51" s="19"/>
      <c r="H51" s="50"/>
      <c r="I51" s="19"/>
      <c r="J51" s="19"/>
      <c r="L51" s="50"/>
      <c r="M51" s="19"/>
      <c r="N51" s="19"/>
      <c r="P51" s="50"/>
      <c r="Q51" s="19"/>
      <c r="R51" s="19"/>
      <c r="T51" s="50"/>
      <c r="U51" s="19"/>
      <c r="V51" s="19"/>
      <c r="X51" s="50"/>
      <c r="Y51" s="19"/>
      <c r="Z51" s="19"/>
      <c r="AB51" s="50"/>
      <c r="AC51" s="19"/>
      <c r="AD51" s="19"/>
      <c r="AF51" s="50"/>
      <c r="AG51" s="19"/>
      <c r="AH51" s="19"/>
      <c r="AJ51" s="50"/>
      <c r="AK51" s="19"/>
      <c r="AL51" s="19"/>
      <c r="AN51" s="50"/>
      <c r="AO51" s="19"/>
      <c r="AP51" s="19"/>
      <c r="AR51" s="50"/>
      <c r="AS51" s="19"/>
      <c r="AT51" s="19"/>
      <c r="AV51" s="50"/>
      <c r="AW51" s="19"/>
      <c r="AX51" s="19"/>
      <c r="AZ51" s="50"/>
      <c r="BA51" s="19"/>
      <c r="BB51" s="19"/>
      <c r="BD51" s="50"/>
      <c r="BE51" s="19"/>
      <c r="BF51" s="19"/>
      <c r="BH51" s="50"/>
      <c r="BI51" s="19"/>
      <c r="BJ51" s="19"/>
      <c r="BL51" s="50"/>
      <c r="BM51" s="19"/>
      <c r="BN51" s="19"/>
      <c r="BP51" s="50"/>
      <c r="BQ51" s="19"/>
      <c r="BR51" s="19"/>
      <c r="BT51" s="50"/>
      <c r="BU51" s="19"/>
      <c r="BV51" s="19"/>
      <c r="BX51" s="50"/>
      <c r="BY51" s="19"/>
      <c r="BZ51" s="19"/>
      <c r="CB51" s="50"/>
      <c r="CC51" s="19"/>
      <c r="CD51" s="19"/>
      <c r="CF51" s="50"/>
      <c r="CG51" s="19"/>
      <c r="CH51" s="19"/>
      <c r="CJ51" s="50"/>
      <c r="CK51" s="19"/>
      <c r="CL51" s="19"/>
      <c r="CN51" s="50"/>
      <c r="CO51" s="19"/>
      <c r="CP51" s="19"/>
      <c r="CR51" s="50"/>
      <c r="CS51" s="19"/>
      <c r="CT51" s="19"/>
      <c r="CV51" s="50"/>
      <c r="CW51" s="19"/>
      <c r="CX51" s="19"/>
      <c r="CZ51" s="50"/>
      <c r="DA51" s="19"/>
      <c r="DB51" s="19"/>
      <c r="DD51" s="50"/>
      <c r="DE51" s="19"/>
      <c r="DF51" s="19"/>
      <c r="DH51" s="50"/>
      <c r="DI51" s="19"/>
      <c r="DJ51" s="19"/>
      <c r="DL51" s="50"/>
      <c r="DM51" s="19"/>
      <c r="DN51" s="19"/>
      <c r="DP51" s="50"/>
      <c r="DQ51" s="19"/>
      <c r="DR51" s="19"/>
      <c r="DT51" s="50"/>
      <c r="DU51" s="19"/>
      <c r="DV51" s="19"/>
      <c r="DX51" s="50"/>
      <c r="DY51" s="19"/>
      <c r="DZ51" s="19"/>
      <c r="EB51" s="50"/>
      <c r="EC51" s="19"/>
      <c r="ED51" s="19"/>
      <c r="EF51" s="50"/>
      <c r="EG51" s="19"/>
      <c r="EH51" s="19"/>
      <c r="EJ51" s="50"/>
      <c r="EK51" s="19"/>
      <c r="EL51" s="19"/>
      <c r="EN51" s="50"/>
      <c r="EO51" s="19"/>
      <c r="EP51" s="19"/>
      <c r="ER51" s="50"/>
      <c r="ES51" s="19"/>
      <c r="ET51" s="19"/>
      <c r="EV51" s="50"/>
      <c r="EW51" s="19"/>
      <c r="EX51" s="19"/>
      <c r="EZ51" s="50"/>
      <c r="FA51" s="19"/>
      <c r="FB51" s="19"/>
      <c r="FD51" s="50"/>
      <c r="FE51" s="19"/>
      <c r="FF51" s="19"/>
      <c r="FH51" s="50"/>
      <c r="FI51" s="19"/>
      <c r="FJ51" s="19"/>
      <c r="FL51" s="50"/>
      <c r="FM51" s="19"/>
      <c r="FN51" s="19"/>
      <c r="FP51" s="50"/>
      <c r="FQ51" s="19"/>
      <c r="FR51" s="19"/>
      <c r="FT51" s="50"/>
      <c r="FU51" s="19"/>
      <c r="FV51" s="19"/>
      <c r="FX51" s="50"/>
      <c r="FY51" s="19"/>
      <c r="FZ51" s="19"/>
      <c r="GB51" s="50"/>
      <c r="GC51" s="19"/>
      <c r="GD51" s="19"/>
      <c r="GF51" s="50"/>
      <c r="GG51" s="19"/>
      <c r="GH51" s="19"/>
      <c r="GJ51" s="50"/>
      <c r="GK51" s="19"/>
      <c r="GL51" s="19"/>
      <c r="GN51" s="50"/>
      <c r="GO51" s="19"/>
      <c r="GP51" s="19"/>
      <c r="GR51" s="50"/>
      <c r="GS51" s="19"/>
      <c r="GT51" s="19"/>
      <c r="GV51" s="50"/>
      <c r="GW51" s="19"/>
      <c r="GX51" s="19"/>
      <c r="GZ51" s="50"/>
      <c r="HA51" s="19"/>
      <c r="HB51" s="19"/>
      <c r="HD51" s="50"/>
      <c r="HE51" s="19"/>
      <c r="HF51" s="19"/>
      <c r="HH51" s="50"/>
      <c r="HI51" s="19"/>
      <c r="HJ51" s="19"/>
      <c r="HL51" s="50"/>
      <c r="HM51" s="19"/>
      <c r="HN51" s="19"/>
      <c r="HP51" s="50"/>
      <c r="HQ51" s="19"/>
      <c r="HR51" s="19"/>
      <c r="HT51" s="50"/>
      <c r="HU51" s="19"/>
      <c r="HV51" s="19"/>
      <c r="HX51" s="50"/>
      <c r="HY51" s="19"/>
      <c r="HZ51" s="19"/>
      <c r="IB51" s="50"/>
      <c r="IC51" s="19"/>
      <c r="ID51" s="19"/>
      <c r="IF51" s="50"/>
      <c r="IG51" s="19"/>
      <c r="IH51" s="19"/>
      <c r="IJ51" s="50"/>
      <c r="IK51" s="19"/>
      <c r="IL51" s="19"/>
    </row>
    <row r="52" spans="1:246" ht="14.25">
      <c r="A52" s="19"/>
      <c r="B52" s="19"/>
      <c r="D52" s="19"/>
      <c r="E52" s="50"/>
      <c r="F52" s="19"/>
      <c r="H52" s="50"/>
      <c r="I52" s="19"/>
      <c r="J52" s="19"/>
      <c r="L52" s="50"/>
      <c r="M52" s="19"/>
      <c r="N52" s="19"/>
      <c r="P52" s="50"/>
      <c r="Q52" s="19"/>
      <c r="R52" s="19"/>
      <c r="T52" s="50"/>
      <c r="U52" s="19"/>
      <c r="V52" s="19"/>
      <c r="X52" s="50"/>
      <c r="Y52" s="19"/>
      <c r="Z52" s="19"/>
      <c r="AB52" s="50"/>
      <c r="AC52" s="19"/>
      <c r="AD52" s="19"/>
      <c r="AF52" s="50"/>
      <c r="AG52" s="19"/>
      <c r="AH52" s="19"/>
      <c r="AJ52" s="50"/>
      <c r="AK52" s="19"/>
      <c r="AL52" s="19"/>
      <c r="AN52" s="50"/>
      <c r="AO52" s="19"/>
      <c r="AP52" s="19"/>
      <c r="AR52" s="50"/>
      <c r="AS52" s="19"/>
      <c r="AT52" s="19"/>
      <c r="AV52" s="50"/>
      <c r="AW52" s="19"/>
      <c r="AX52" s="19"/>
      <c r="AZ52" s="50"/>
      <c r="BA52" s="19"/>
      <c r="BB52" s="19"/>
      <c r="BD52" s="50"/>
      <c r="BE52" s="19"/>
      <c r="BF52" s="19"/>
      <c r="BH52" s="50"/>
      <c r="BI52" s="19"/>
      <c r="BJ52" s="19"/>
      <c r="BL52" s="50"/>
      <c r="BM52" s="19"/>
      <c r="BN52" s="19"/>
      <c r="BP52" s="50"/>
      <c r="BQ52" s="19"/>
      <c r="BR52" s="19"/>
      <c r="BT52" s="50"/>
      <c r="BU52" s="19"/>
      <c r="BV52" s="19"/>
      <c r="BX52" s="50"/>
      <c r="BY52" s="19"/>
      <c r="BZ52" s="19"/>
      <c r="CB52" s="50"/>
      <c r="CC52" s="19"/>
      <c r="CD52" s="19"/>
      <c r="CF52" s="50"/>
      <c r="CG52" s="19"/>
      <c r="CH52" s="19"/>
      <c r="CJ52" s="50"/>
      <c r="CK52" s="19"/>
      <c r="CL52" s="19"/>
      <c r="CN52" s="50"/>
      <c r="CO52" s="19"/>
      <c r="CP52" s="19"/>
      <c r="CR52" s="50"/>
      <c r="CS52" s="19"/>
      <c r="CT52" s="19"/>
      <c r="CV52" s="50"/>
      <c r="CW52" s="19"/>
      <c r="CX52" s="19"/>
      <c r="CZ52" s="50"/>
      <c r="DA52" s="19"/>
      <c r="DB52" s="19"/>
      <c r="DD52" s="50"/>
      <c r="DE52" s="19"/>
      <c r="DF52" s="19"/>
      <c r="DH52" s="50"/>
      <c r="DI52" s="19"/>
      <c r="DJ52" s="19"/>
      <c r="DL52" s="50"/>
      <c r="DM52" s="19"/>
      <c r="DN52" s="19"/>
      <c r="DP52" s="50"/>
      <c r="DQ52" s="19"/>
      <c r="DR52" s="19"/>
      <c r="DT52" s="50"/>
      <c r="DU52" s="19"/>
      <c r="DV52" s="19"/>
      <c r="DX52" s="50"/>
      <c r="DY52" s="19"/>
      <c r="DZ52" s="19"/>
      <c r="EB52" s="50"/>
      <c r="EC52" s="19"/>
      <c r="ED52" s="19"/>
      <c r="EF52" s="50"/>
      <c r="EG52" s="19"/>
      <c r="EH52" s="19"/>
      <c r="EJ52" s="50"/>
      <c r="EK52" s="19"/>
      <c r="EL52" s="19"/>
      <c r="EN52" s="50"/>
      <c r="EO52" s="19"/>
      <c r="EP52" s="19"/>
      <c r="ER52" s="50"/>
      <c r="ES52" s="19"/>
      <c r="ET52" s="19"/>
      <c r="EV52" s="50"/>
      <c r="EW52" s="19"/>
      <c r="EX52" s="19"/>
      <c r="EZ52" s="50"/>
      <c r="FA52" s="19"/>
      <c r="FB52" s="19"/>
      <c r="FD52" s="50"/>
      <c r="FE52" s="19"/>
      <c r="FF52" s="19"/>
      <c r="FH52" s="50"/>
      <c r="FI52" s="19"/>
      <c r="FJ52" s="19"/>
      <c r="FL52" s="50"/>
      <c r="FM52" s="19"/>
      <c r="FN52" s="19"/>
      <c r="FP52" s="50"/>
      <c r="FQ52" s="19"/>
      <c r="FR52" s="19"/>
      <c r="FT52" s="50"/>
      <c r="FU52" s="19"/>
      <c r="FV52" s="19"/>
      <c r="FX52" s="50"/>
      <c r="FY52" s="19"/>
      <c r="FZ52" s="19"/>
      <c r="GB52" s="50"/>
      <c r="GC52" s="19"/>
      <c r="GD52" s="19"/>
      <c r="GF52" s="50"/>
      <c r="GG52" s="19"/>
      <c r="GH52" s="19"/>
      <c r="GJ52" s="50"/>
      <c r="GK52" s="19"/>
      <c r="GL52" s="19"/>
      <c r="GN52" s="50"/>
      <c r="GO52" s="19"/>
      <c r="GP52" s="19"/>
      <c r="GR52" s="50"/>
      <c r="GS52" s="19"/>
      <c r="GT52" s="19"/>
      <c r="GV52" s="50"/>
      <c r="GW52" s="19"/>
      <c r="GX52" s="19"/>
      <c r="GZ52" s="50"/>
      <c r="HA52" s="19"/>
      <c r="HB52" s="19"/>
      <c r="HD52" s="50"/>
      <c r="HE52" s="19"/>
      <c r="HF52" s="19"/>
      <c r="HH52" s="50"/>
      <c r="HI52" s="19"/>
      <c r="HJ52" s="19"/>
      <c r="HL52" s="50"/>
      <c r="HM52" s="19"/>
      <c r="HN52" s="19"/>
      <c r="HP52" s="50"/>
      <c r="HQ52" s="19"/>
      <c r="HR52" s="19"/>
      <c r="HT52" s="50"/>
      <c r="HU52" s="19"/>
      <c r="HV52" s="19"/>
      <c r="HX52" s="50"/>
      <c r="HY52" s="19"/>
      <c r="HZ52" s="19"/>
      <c r="IB52" s="50"/>
      <c r="IC52" s="19"/>
      <c r="ID52" s="19"/>
      <c r="IF52" s="50"/>
      <c r="IG52" s="19"/>
      <c r="IH52" s="19"/>
      <c r="IJ52" s="50"/>
      <c r="IK52" s="19"/>
      <c r="IL52" s="19"/>
    </row>
    <row r="53" spans="1:3" ht="12">
      <c r="A53" s="19" t="s">
        <v>37</v>
      </c>
      <c r="B53" s="112"/>
      <c r="C53" s="56" t="s">
        <v>2</v>
      </c>
    </row>
    <row r="54" spans="2:3" ht="14.25">
      <c r="B54" s="50"/>
      <c r="C54" s="50"/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22">
      <selection activeCell="I43" sqref="I43"/>
    </sheetView>
  </sheetViews>
  <sheetFormatPr defaultColWidth="9.140625" defaultRowHeight="12.75"/>
  <cols>
    <col min="1" max="1" width="34.421875" style="71" customWidth="1"/>
    <col min="2" max="2" width="15.00390625" style="71" customWidth="1"/>
    <col min="3" max="3" width="19.28125" style="71" customWidth="1"/>
    <col min="4" max="4" width="13.140625" style="71" customWidth="1"/>
    <col min="5" max="5" width="22.140625" style="71" customWidth="1"/>
    <col min="6" max="6" width="14.00390625" style="71" customWidth="1"/>
    <col min="8" max="8" width="16.28125" style="71" customWidth="1"/>
    <col min="9" max="16384" width="9.140625" style="71" customWidth="1"/>
  </cols>
  <sheetData>
    <row r="1" spans="1:2" ht="15.75">
      <c r="A1" s="69"/>
      <c r="B1" s="70"/>
    </row>
    <row r="2" spans="1:2" ht="15.75">
      <c r="A2" s="69"/>
      <c r="B2" s="70"/>
    </row>
    <row r="3" spans="1:6" ht="13.5" customHeight="1">
      <c r="A3" s="69"/>
      <c r="C3" s="70"/>
      <c r="D3" s="70"/>
      <c r="E3" s="70"/>
      <c r="F3" s="70"/>
    </row>
    <row r="4" spans="1:6" ht="18" customHeight="1">
      <c r="A4" s="125"/>
      <c r="B4" s="126"/>
      <c r="C4" s="126"/>
      <c r="D4" s="126"/>
      <c r="E4" s="126"/>
      <c r="F4" s="72"/>
    </row>
    <row r="5" spans="1:6" ht="13.5" customHeight="1">
      <c r="A5" s="125" t="s">
        <v>109</v>
      </c>
      <c r="B5" s="127"/>
      <c r="C5" s="127"/>
      <c r="D5" s="127"/>
      <c r="E5" s="127"/>
      <c r="F5" s="73"/>
    </row>
    <row r="6" spans="1:6" ht="12.75" customHeight="1">
      <c r="A6" s="74"/>
      <c r="B6" s="73"/>
      <c r="C6" s="73"/>
      <c r="D6" s="73"/>
      <c r="E6" s="73"/>
      <c r="F6" s="73"/>
    </row>
    <row r="7" spans="1:6" s="77" customFormat="1" ht="46.5" customHeight="1">
      <c r="A7" s="75"/>
      <c r="B7" s="76" t="s">
        <v>87</v>
      </c>
      <c r="C7" s="76" t="s">
        <v>88</v>
      </c>
      <c r="D7" s="76" t="s">
        <v>89</v>
      </c>
      <c r="E7" s="76" t="s">
        <v>91</v>
      </c>
      <c r="F7" s="76" t="s">
        <v>90</v>
      </c>
    </row>
    <row r="8" spans="1:6" s="77" customFormat="1" ht="15">
      <c r="A8" s="78"/>
      <c r="B8" s="79"/>
      <c r="C8" s="79"/>
      <c r="D8" s="79"/>
      <c r="E8" s="79"/>
      <c r="F8" s="79"/>
    </row>
    <row r="9" spans="1:6" ht="15" customHeight="1">
      <c r="A9" s="113" t="s">
        <v>110</v>
      </c>
      <c r="B9" s="180">
        <v>781987</v>
      </c>
      <c r="C9" s="180">
        <v>115</v>
      </c>
      <c r="D9" s="181">
        <v>0</v>
      </c>
      <c r="E9" s="180">
        <v>141199</v>
      </c>
      <c r="F9" s="180">
        <f>SUM(B9:E9)</f>
        <v>923301</v>
      </c>
    </row>
    <row r="10" spans="1:6" ht="15" customHeight="1">
      <c r="A10" s="80"/>
      <c r="B10" s="182"/>
      <c r="C10" s="182"/>
      <c r="D10" s="182"/>
      <c r="E10" s="182"/>
      <c r="F10" s="182"/>
    </row>
    <row r="11" spans="1:7" ht="15" customHeight="1">
      <c r="A11" s="114" t="s">
        <v>92</v>
      </c>
      <c r="B11" s="181">
        <v>0</v>
      </c>
      <c r="C11" s="181">
        <v>0</v>
      </c>
      <c r="D11" s="181">
        <v>0</v>
      </c>
      <c r="E11" s="181">
        <v>0</v>
      </c>
      <c r="F11" s="183">
        <f>SUM(B11:E11)</f>
        <v>0</v>
      </c>
      <c r="G11" s="71"/>
    </row>
    <row r="12" spans="1:6" ht="27.75" customHeight="1">
      <c r="A12" s="115" t="s">
        <v>93</v>
      </c>
      <c r="B12" s="181">
        <v>0</v>
      </c>
      <c r="C12" s="181">
        <v>0</v>
      </c>
      <c r="D12" s="181">
        <v>0</v>
      </c>
      <c r="E12" s="181">
        <v>56194</v>
      </c>
      <c r="F12" s="184">
        <f>SUM(B12:E12)</f>
        <v>56194</v>
      </c>
    </row>
    <row r="13" spans="1:6" ht="27.75" customHeight="1">
      <c r="A13" s="115" t="s">
        <v>98</v>
      </c>
      <c r="B13" s="181"/>
      <c r="C13" s="181">
        <v>235</v>
      </c>
      <c r="D13" s="181"/>
      <c r="E13" s="181">
        <v>0</v>
      </c>
      <c r="F13" s="184">
        <f>SUM(C13:E13)</f>
        <v>235</v>
      </c>
    </row>
    <row r="14" spans="1:6" ht="17.25" customHeight="1">
      <c r="A14" s="114" t="s">
        <v>94</v>
      </c>
      <c r="B14" s="181">
        <v>0</v>
      </c>
      <c r="C14" s="181">
        <v>0</v>
      </c>
      <c r="D14" s="181">
        <v>0</v>
      </c>
      <c r="E14" s="181">
        <v>0</v>
      </c>
      <c r="F14" s="181">
        <f>SUM(B14:E14)</f>
        <v>0</v>
      </c>
    </row>
    <row r="15" spans="1:6" ht="46.5" customHeight="1">
      <c r="A15" s="116" t="s">
        <v>95</v>
      </c>
      <c r="B15" s="181">
        <v>0</v>
      </c>
      <c r="C15" s="181">
        <v>0</v>
      </c>
      <c r="D15" s="181">
        <v>0</v>
      </c>
      <c r="E15" s="181">
        <v>0</v>
      </c>
      <c r="F15" s="181">
        <f>SUM(B15:E15)</f>
        <v>0</v>
      </c>
    </row>
    <row r="16" spans="1:8" ht="15" customHeight="1">
      <c r="A16" s="113" t="s">
        <v>111</v>
      </c>
      <c r="B16" s="185">
        <f>SUM(B9:B15)</f>
        <v>781987</v>
      </c>
      <c r="C16" s="185">
        <f>SUM(C9:C15)</f>
        <v>350</v>
      </c>
      <c r="D16" s="185">
        <f>SUM(D9:D15)</f>
        <v>0</v>
      </c>
      <c r="E16" s="185">
        <f>SUM(E9:E15)</f>
        <v>197393</v>
      </c>
      <c r="F16" s="186">
        <f>SUM(B16:E16)</f>
        <v>979730</v>
      </c>
      <c r="H16" s="83"/>
    </row>
    <row r="17" spans="1:6" ht="15" customHeight="1">
      <c r="A17" s="80"/>
      <c r="B17" s="182"/>
      <c r="C17" s="182"/>
      <c r="D17" s="182"/>
      <c r="E17" s="182"/>
      <c r="F17" s="182"/>
    </row>
    <row r="18" spans="1:6" ht="15" customHeight="1">
      <c r="A18" s="114" t="s">
        <v>92</v>
      </c>
      <c r="B18" s="181">
        <v>0</v>
      </c>
      <c r="C18" s="181">
        <v>0</v>
      </c>
      <c r="D18" s="181">
        <v>0</v>
      </c>
      <c r="E18" s="181">
        <v>0</v>
      </c>
      <c r="F18" s="183">
        <f>SUM(B18:E18)</f>
        <v>0</v>
      </c>
    </row>
    <row r="19" spans="1:6" ht="27" customHeight="1">
      <c r="A19" s="115" t="s">
        <v>93</v>
      </c>
      <c r="B19" s="181">
        <v>0</v>
      </c>
      <c r="C19" s="181">
        <v>0</v>
      </c>
      <c r="D19" s="181">
        <v>0</v>
      </c>
      <c r="E19" s="181">
        <v>72800</v>
      </c>
      <c r="F19" s="184">
        <f>SUM(B19:E19)</f>
        <v>72800</v>
      </c>
    </row>
    <row r="20" spans="1:6" ht="17.25" customHeight="1">
      <c r="A20" s="114" t="s">
        <v>94</v>
      </c>
      <c r="B20" s="181">
        <v>0</v>
      </c>
      <c r="C20" s="181">
        <v>0</v>
      </c>
      <c r="D20" s="181">
        <v>0</v>
      </c>
      <c r="E20" s="181">
        <v>-46576</v>
      </c>
      <c r="F20" s="181">
        <f>SUM(B20:E20)</f>
        <v>-46576</v>
      </c>
    </row>
    <row r="21" spans="1:6" ht="59.25" customHeight="1">
      <c r="A21" s="116" t="s">
        <v>95</v>
      </c>
      <c r="B21" s="181">
        <v>139323</v>
      </c>
      <c r="C21" s="181">
        <v>-289</v>
      </c>
      <c r="D21" s="181">
        <v>0</v>
      </c>
      <c r="E21" s="181">
        <v>-139707</v>
      </c>
      <c r="F21" s="181">
        <f>SUM(B21:E21)</f>
        <v>-673</v>
      </c>
    </row>
    <row r="22" spans="1:6" ht="27" customHeight="1">
      <c r="A22" s="113" t="s">
        <v>96</v>
      </c>
      <c r="B22" s="185">
        <f>SUM(B16:B21)</f>
        <v>921310</v>
      </c>
      <c r="C22" s="185">
        <f>SUM(C16:C21)</f>
        <v>61</v>
      </c>
      <c r="D22" s="185">
        <f>SUM(D16:D21)</f>
        <v>0</v>
      </c>
      <c r="E22" s="185">
        <f>SUM(E16:E21)</f>
        <v>83910</v>
      </c>
      <c r="F22" s="186">
        <f>SUM(B22:E22)</f>
        <v>1005281</v>
      </c>
    </row>
    <row r="23" spans="1:6" ht="15">
      <c r="A23" s="84"/>
      <c r="B23" s="182"/>
      <c r="C23" s="182"/>
      <c r="D23" s="182"/>
      <c r="E23" s="182"/>
      <c r="F23" s="182"/>
    </row>
    <row r="24" spans="1:6" ht="14.25">
      <c r="A24" s="114" t="s">
        <v>92</v>
      </c>
      <c r="B24" s="181">
        <v>0</v>
      </c>
      <c r="C24" s="181">
        <v>0</v>
      </c>
      <c r="D24" s="181">
        <v>0</v>
      </c>
      <c r="E24" s="181">
        <v>0</v>
      </c>
      <c r="F24" s="183">
        <f>SUM(B24:E24)</f>
        <v>0</v>
      </c>
    </row>
    <row r="25" spans="1:6" ht="28.5">
      <c r="A25" s="115" t="s">
        <v>93</v>
      </c>
      <c r="B25" s="181">
        <v>0</v>
      </c>
      <c r="C25" s="181">
        <v>0</v>
      </c>
      <c r="D25" s="181">
        <v>0</v>
      </c>
      <c r="E25" s="181">
        <v>14444</v>
      </c>
      <c r="F25" s="184">
        <f>SUM(B25:E25)</f>
        <v>14444</v>
      </c>
    </row>
    <row r="26" spans="1:6" ht="14.25">
      <c r="A26" s="114" t="s">
        <v>94</v>
      </c>
      <c r="B26" s="181">
        <v>0</v>
      </c>
      <c r="C26" s="181">
        <v>0</v>
      </c>
      <c r="D26" s="181">
        <v>0</v>
      </c>
      <c r="E26" s="181"/>
      <c r="F26" s="181">
        <f>SUM(B26:E26)</f>
        <v>0</v>
      </c>
    </row>
    <row r="27" spans="1:6" ht="57">
      <c r="A27" s="116" t="s">
        <v>95</v>
      </c>
      <c r="B27" s="181">
        <v>0</v>
      </c>
      <c r="C27" s="181">
        <v>100</v>
      </c>
      <c r="D27" s="181">
        <v>0</v>
      </c>
      <c r="E27" s="181"/>
      <c r="F27" s="181">
        <f>SUM(B27:E27)</f>
        <v>100</v>
      </c>
    </row>
    <row r="28" spans="1:6" ht="15">
      <c r="A28" s="85" t="s">
        <v>99</v>
      </c>
      <c r="B28" s="185">
        <f>B22+B24+B25+B26+B27</f>
        <v>921310</v>
      </c>
      <c r="C28" s="185">
        <f>C22+C24+C25+C26+C27</f>
        <v>161</v>
      </c>
      <c r="D28" s="185">
        <f>D22+D24+D25+D26+D27</f>
        <v>0</v>
      </c>
      <c r="E28" s="185">
        <f>E22+E24+E25+E26+E27</f>
        <v>98354</v>
      </c>
      <c r="F28" s="186">
        <f>SUM(B28:E28)</f>
        <v>1019825</v>
      </c>
    </row>
    <row r="29" ht="14.25">
      <c r="A29" s="26"/>
    </row>
    <row r="30" spans="1:2" ht="14.25">
      <c r="A30" s="26" t="s">
        <v>36</v>
      </c>
      <c r="B30" s="187" t="s">
        <v>0</v>
      </c>
    </row>
    <row r="31" spans="1:2" ht="12.75">
      <c r="A31"/>
      <c r="B31" s="187"/>
    </row>
    <row r="32" spans="1:2" ht="14.25">
      <c r="A32" s="26" t="s">
        <v>37</v>
      </c>
      <c r="B32" s="187" t="s">
        <v>2</v>
      </c>
    </row>
    <row r="33" ht="12.75">
      <c r="A33"/>
    </row>
    <row r="34" ht="12.75">
      <c r="A34" s="56"/>
    </row>
    <row r="35" ht="12.75">
      <c r="A35" s="77"/>
    </row>
    <row r="36" ht="12.75">
      <c r="G36" s="55"/>
    </row>
  </sheetData>
  <sheetProtection/>
  <mergeCells count="2"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Отдельнова Зарина Усенбековна</cp:lastModifiedBy>
  <cp:lastPrinted>2015-10-02T03:10:15Z</cp:lastPrinted>
  <dcterms:created xsi:type="dcterms:W3CDTF">1996-10-08T23:32:33Z</dcterms:created>
  <dcterms:modified xsi:type="dcterms:W3CDTF">2016-01-20T07:06:30Z</dcterms:modified>
  <cp:category/>
  <cp:version/>
  <cp:contentType/>
  <cp:contentStatus/>
</cp:coreProperties>
</file>