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офп" sheetId="1" r:id="rId1"/>
    <sheet name="осп" sheetId="2" r:id="rId2"/>
    <sheet name="о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<sst xmlns="http://schemas.openxmlformats.org/spreadsheetml/2006/main" count="147" uniqueCount="114">
  <si>
    <t>Продажа основных средств и нематериальных активов</t>
  </si>
  <si>
    <t>Money resources and actives in calculations</t>
  </si>
  <si>
    <t>The correspondent account in NBKR</t>
  </si>
  <si>
    <t>Accounts "Nostro" in commercial banks</t>
  </si>
  <si>
    <t xml:space="preserve">In total actives of the monetary market </t>
  </si>
  <si>
    <t>Credits and advances to banks</t>
  </si>
  <si>
    <t>Investments held to maturity</t>
  </si>
  <si>
    <t>Credits to clients</t>
  </si>
  <si>
    <t>Minus: reserve on a covering of losses</t>
  </si>
  <si>
    <t>In total pure credits</t>
  </si>
  <si>
    <t>Financial tools,estimated at fair value, which changes are reflected in profit or in the losses during the period</t>
  </si>
  <si>
    <t>- pledged under REPO-AGREEMENT</t>
  </si>
  <si>
    <t>Fixed assets and intangible assets</t>
  </si>
  <si>
    <t xml:space="preserve">Other actives </t>
  </si>
  <si>
    <t>IN TOTAL ACTIVES</t>
  </si>
  <si>
    <t>OBLIGATIONS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</si>
  <si>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</si>
  <si>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</si>
  <si>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</si>
  <si>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</si>
  <si>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</si>
  <si>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Other obligations</t>
  </si>
  <si>
    <t>IN TOTAL OBLIGATIONS</t>
  </si>
  <si>
    <t>THE CAPITAL</t>
  </si>
  <si>
    <t>Share capital</t>
  </si>
  <si>
    <t>Issue income</t>
  </si>
  <si>
    <t>reserves</t>
  </si>
  <si>
    <t>Retained earnings</t>
  </si>
  <si>
    <t>IN TOTAL CAPITAL</t>
  </si>
  <si>
    <t>IN TOTAL OBLIGATIONS AND THE  CAPITAL</t>
  </si>
  <si>
    <t>Minus a reserve under depreciation</t>
  </si>
  <si>
    <t>Total credits to clients</t>
  </si>
  <si>
    <t>Chairman of the Board</t>
  </si>
  <si>
    <t>ilebaev N. E.</t>
  </si>
  <si>
    <t xml:space="preserve">The chief accountant </t>
  </si>
  <si>
    <t>Djenbaeva E.T.</t>
  </si>
  <si>
    <t>ACTIVES</t>
  </si>
  <si>
    <t>Interest incomes</t>
  </si>
  <si>
    <t>Interest expenses</t>
  </si>
  <si>
    <t>Net interest income to losses from depreciation on assets</t>
  </si>
  <si>
    <t>Losses from depreciation on assets on which percent are charged</t>
  </si>
  <si>
    <t>Net interest income</t>
  </si>
  <si>
    <t>Commission income</t>
  </si>
  <si>
    <t>Commission expenses</t>
  </si>
  <si>
    <t>Net income (loss) from foreign currency transactions</t>
  </si>
  <si>
    <t>Losses (restoration of losses) from depreciation on other operations</t>
  </si>
  <si>
    <t xml:space="preserve">Other  income </t>
  </si>
  <si>
    <t>net not interest income</t>
  </si>
  <si>
    <t>operating income</t>
  </si>
  <si>
    <t>operating expenses</t>
  </si>
  <si>
    <t>Profit (loss) before income taxes</t>
  </si>
  <si>
    <t>Income tax expense</t>
  </si>
  <si>
    <t>Profit (loss) for the period</t>
  </si>
  <si>
    <t>Total comprehensive income for the period</t>
  </si>
  <si>
    <t>thsd. KGS</t>
  </si>
  <si>
    <t>Reporting period                                  III - Quarter of 2015</t>
  </si>
  <si>
    <t>Reporting period                                  III - Quarter of 2014</t>
  </si>
  <si>
    <t>CASH FLOWS FROM OPERATING ACTIVITIES:</t>
  </si>
  <si>
    <t>Interest received</t>
  </si>
  <si>
    <t>Interest paid</t>
  </si>
  <si>
    <t>Fee and commission income</t>
  </si>
  <si>
    <t>Fee and commission paid</t>
  </si>
  <si>
    <t>Net receipts from trading in foreign currencies</t>
  </si>
  <si>
    <t xml:space="preserve">Net receipts from financial instruments at fair value through profit and loss </t>
  </si>
  <si>
    <t>Other income received</t>
  </si>
  <si>
    <t>Operating expenses paid</t>
  </si>
  <si>
    <t>Cash flows from operating activities before changes in net operating assets</t>
  </si>
  <si>
    <t>(Increase) decrease in operating assets:</t>
  </si>
  <si>
    <t>Financial instruments at fair value and changes though profit or loss for the period</t>
  </si>
  <si>
    <t>Funds from credit institutions</t>
  </si>
  <si>
    <t>Loans to customers</t>
  </si>
  <si>
    <t>Other assets</t>
  </si>
  <si>
    <t>Increase (decrease) in operating liabilities</t>
  </si>
  <si>
    <t>Other liabilities</t>
  </si>
  <si>
    <t xml:space="preserve">Net cash inflow from operating activities before income tax </t>
  </si>
  <si>
    <t>Income tax paid</t>
  </si>
  <si>
    <t>Net cash inflow from operating activities</t>
  </si>
  <si>
    <t>CASH FLOWS FROM INVESTING ACTIVITIES:</t>
  </si>
  <si>
    <t>Purchase of property and equipment</t>
  </si>
  <si>
    <t>Proceeds on of property and equipment</t>
  </si>
  <si>
    <t>Purchase of investments held-to-maturity</t>
  </si>
  <si>
    <t>Proceeds from redemption of investments held to maturity</t>
  </si>
  <si>
    <t>Net cash outflow from investing activities</t>
  </si>
  <si>
    <t>CASH FLOWS FROM FINANCING ACTIVITIES</t>
  </si>
  <si>
    <t>Proceeds of other borrowed funds</t>
  </si>
  <si>
    <t>Repayment of other borrowed funds</t>
  </si>
  <si>
    <t>In addition paid capital</t>
  </si>
  <si>
    <t>Dividends paid</t>
  </si>
  <si>
    <t>Effect of changes in foreign exchange rate fluctions on cash and cash equivalents</t>
  </si>
  <si>
    <t>Net change in cash and cash equivalents</t>
  </si>
  <si>
    <t>Cash and cash equivalents at the beginning of the period</t>
  </si>
  <si>
    <t>Cash and cash equivalents at the end of the period</t>
  </si>
  <si>
    <t>"Commercial bank KYRGYZSTAN" OJSC</t>
  </si>
  <si>
    <t>Stated capital</t>
  </si>
  <si>
    <t>Additional paid-in capital</t>
  </si>
  <si>
    <t>General banking reserve</t>
  </si>
  <si>
    <t>Total equity</t>
  </si>
  <si>
    <t>Issue of ordinary shares</t>
  </si>
  <si>
    <t>Total comprehensive income</t>
  </si>
  <si>
    <t>Dividends declared</t>
  </si>
  <si>
    <t>Transfer of retained earnings to share capital and additional paid-in capital</t>
  </si>
  <si>
    <t xml:space="preserve">On December 31, 2014 </t>
  </si>
  <si>
    <t>On September 30, 2015</t>
  </si>
  <si>
    <t>December 2015 г.</t>
  </si>
  <si>
    <t>December 2014 г.</t>
  </si>
  <si>
    <t>December  2013 г.</t>
  </si>
  <si>
    <t>The report on a financial position on accounting balance on December, 31, 2015 OJSC "Commercial bank"</t>
  </si>
  <si>
    <t>The report on the comprehensive income on December, 31, 2015  OJSC "Commercial bank KYRGYZSTAN"</t>
  </si>
  <si>
    <t xml:space="preserve">Report of Cash Flows on December, 31, 2015  (inclusivele) </t>
  </si>
  <si>
    <t>Statement of changes in equity on December, 31, 2015 (inclusively)</t>
  </si>
  <si>
    <t>Ilebaev N.E.</t>
  </si>
  <si>
    <t>For the purchase of shares</t>
  </si>
  <si>
    <t xml:space="preserve">On September 30, 2014 </t>
  </si>
  <si>
    <t>On December 31, 2015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</si>
</sst>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#,##0.000000"/>
    <numFmt numFmtId="185" formatCode="#,##0.000000_ ;\-#,##0.000000\ "/>
  </numFmts>
  <fonts count="5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b/>
      <sz val="10"/>
      <name val="Arial Cyr"/>
      <family val="0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7" fillId="0" borderId="0" xfId="41" applyFont="1" applyFill="1" applyBorder="1" applyAlignment="1">
      <alignment horizontal="center" wrapText="1"/>
      <protection/>
    </xf>
    <xf numFmtId="49" fontId="8" fillId="0" borderId="0" xfId="41" applyNumberFormat="1" applyFont="1" applyFill="1" applyBorder="1" applyAlignment="1">
      <alignment horizontal="center" vertical="center" wrapText="1"/>
      <protection/>
    </xf>
    <xf numFmtId="0" fontId="7" fillId="0" borderId="0" xfId="41" applyFont="1" applyFill="1" applyBorder="1" applyAlignment="1">
      <alignment/>
      <protection/>
    </xf>
    <xf numFmtId="14" fontId="8" fillId="0" borderId="10" xfId="41" applyNumberFormat="1" applyFont="1" applyFill="1" applyBorder="1" applyAlignment="1">
      <alignment horizontal="center"/>
      <protection/>
    </xf>
    <xf numFmtId="180" fontId="7" fillId="0" borderId="0" xfId="42" applyNumberFormat="1" applyFont="1" applyFill="1" applyAlignment="1">
      <alignment horizontal="right"/>
      <protection/>
    </xf>
    <xf numFmtId="0" fontId="8" fillId="0" borderId="0" xfId="40" applyFont="1" applyFill="1" applyBorder="1">
      <alignment/>
      <protection/>
    </xf>
    <xf numFmtId="0" fontId="7" fillId="0" borderId="0" xfId="42" applyFont="1" applyFill="1" applyBorder="1" applyAlignment="1">
      <alignment/>
      <protection/>
    </xf>
    <xf numFmtId="0" fontId="7" fillId="0" borderId="0" xfId="41" applyFont="1" applyFill="1" applyBorder="1" applyAlignment="1">
      <alignment wrapText="1"/>
      <protection/>
    </xf>
    <xf numFmtId="14" fontId="8" fillId="0" borderId="0" xfId="41" applyNumberFormat="1" applyFont="1" applyFill="1" applyBorder="1" applyAlignment="1">
      <alignment horizontal="center"/>
      <protection/>
    </xf>
    <xf numFmtId="0" fontId="7" fillId="0" borderId="0" xfId="41" applyFont="1" applyFill="1" applyBorder="1" applyAlignment="1">
      <alignment horizontal="left" wrapText="1"/>
      <protection/>
    </xf>
    <xf numFmtId="180" fontId="8" fillId="0" borderId="11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0" fontId="11" fillId="0" borderId="0" xfId="69" applyNumberFormat="1" applyFont="1" applyFill="1" applyBorder="1" applyAlignment="1">
      <alignment/>
    </xf>
    <xf numFmtId="180" fontId="56" fillId="0" borderId="0" xfId="42" applyNumberFormat="1" applyFont="1" applyFill="1" applyAlignment="1">
      <alignment horizontal="right"/>
      <protection/>
    </xf>
    <xf numFmtId="0" fontId="12" fillId="0" borderId="0" xfId="0" applyFont="1" applyFill="1" applyAlignment="1">
      <alignment/>
    </xf>
    <xf numFmtId="180" fontId="57" fillId="0" borderId="11" xfId="34" applyNumberFormat="1" applyFont="1" applyFill="1" applyBorder="1" applyAlignment="1">
      <alignment/>
    </xf>
    <xf numFmtId="180" fontId="57" fillId="0" borderId="12" xfId="34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40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41" applyFont="1" applyFill="1" applyBorder="1" applyAlignment="1">
      <alignment horizontal="left" wrapText="1"/>
      <protection/>
    </xf>
    <xf numFmtId="180" fontId="56" fillId="0" borderId="0" xfId="34" applyNumberFormat="1" applyFont="1" applyFill="1" applyBorder="1" applyAlignment="1">
      <alignment horizontal="left"/>
    </xf>
    <xf numFmtId="0" fontId="7" fillId="0" borderId="0" xfId="41" applyFont="1" applyFill="1" applyBorder="1" applyAlignment="1">
      <alignment horizontal="left"/>
      <protection/>
    </xf>
    <xf numFmtId="0" fontId="8" fillId="0" borderId="0" xfId="41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8" fillId="0" borderId="0" xfId="41" applyFont="1" applyFill="1" applyBorder="1" applyAlignment="1">
      <alignment horizontal="left" vertical="center" wrapText="1"/>
      <protection/>
    </xf>
    <xf numFmtId="180" fontId="57" fillId="0" borderId="0" xfId="42" applyNumberFormat="1" applyFont="1" applyFill="1" applyAlignment="1">
      <alignment horizontal="right"/>
      <protection/>
    </xf>
    <xf numFmtId="180" fontId="7" fillId="0" borderId="0" xfId="42" applyNumberFormat="1" applyFont="1" applyFill="1" applyBorder="1" applyAlignment="1">
      <alignment horizontal="right"/>
      <protection/>
    </xf>
    <xf numFmtId="49" fontId="8" fillId="0" borderId="0" xfId="41" applyNumberFormat="1" applyFont="1" applyFill="1" applyBorder="1" applyAlignment="1">
      <alignment horizontal="center" vertical="center"/>
      <protection/>
    </xf>
    <xf numFmtId="3" fontId="56" fillId="0" borderId="0" xfId="33" applyNumberFormat="1" applyFont="1" applyFill="1" applyAlignment="1">
      <alignment horizontal="right"/>
    </xf>
    <xf numFmtId="180" fontId="13" fillId="0" borderId="0" xfId="42" applyNumberFormat="1" applyFont="1" applyFill="1" applyAlignment="1">
      <alignment horizontal="left"/>
      <protection/>
    </xf>
    <xf numFmtId="3" fontId="56" fillId="0" borderId="13" xfId="3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80" fontId="56" fillId="0" borderId="0" xfId="71" applyNumberFormat="1" applyFont="1" applyFill="1" applyBorder="1" applyAlignment="1">
      <alignment horizontal="right"/>
    </xf>
    <xf numFmtId="180" fontId="8" fillId="0" borderId="14" xfId="71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80" fontId="8" fillId="0" borderId="0" xfId="69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5" fillId="0" borderId="15" xfId="35" applyFont="1" applyBorder="1" applyAlignment="1">
      <alignment vertical="top"/>
      <protection/>
    </xf>
    <xf numFmtId="0" fontId="17" fillId="0" borderId="15" xfId="35" applyFont="1" applyBorder="1" applyAlignment="1">
      <alignment horizontal="left" vertical="top"/>
      <protection/>
    </xf>
    <xf numFmtId="0" fontId="17" fillId="0" borderId="0" xfId="35" applyFont="1" applyBorder="1" applyAlignment="1">
      <alignment vertical="top"/>
      <protection/>
    </xf>
    <xf numFmtId="0" fontId="15" fillId="0" borderId="0" xfId="35" applyFont="1" applyBorder="1" applyAlignment="1">
      <alignment vertical="top"/>
      <protection/>
    </xf>
    <xf numFmtId="180" fontId="15" fillId="0" borderId="0" xfId="35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39" applyFont="1" applyAlignment="1" quotePrefix="1">
      <alignment horizontal="left"/>
      <protection/>
    </xf>
    <xf numFmtId="0" fontId="1" fillId="0" borderId="0" xfId="39" applyFont="1">
      <alignment/>
      <protection/>
    </xf>
    <xf numFmtId="0" fontId="8" fillId="0" borderId="0" xfId="39" applyFont="1" applyAlignment="1" quotePrefix="1">
      <alignment horizontal="left"/>
      <protection/>
    </xf>
    <xf numFmtId="0" fontId="7" fillId="0" borderId="0" xfId="39" applyFont="1">
      <alignment/>
      <protection/>
    </xf>
    <xf numFmtId="0" fontId="8" fillId="0" borderId="0" xfId="39" applyFont="1">
      <alignment/>
      <protection/>
    </xf>
    <xf numFmtId="0" fontId="8" fillId="0" borderId="0" xfId="39" applyFont="1" applyBorder="1" applyAlignment="1">
      <alignment horizontal="center" vertical="center" wrapText="1"/>
      <protection/>
    </xf>
    <xf numFmtId="0" fontId="1" fillId="0" borderId="0" xfId="39" applyFont="1" applyBorder="1">
      <alignment/>
      <protection/>
    </xf>
    <xf numFmtId="0" fontId="8" fillId="0" borderId="0" xfId="39" applyFont="1" applyBorder="1">
      <alignment/>
      <protection/>
    </xf>
    <xf numFmtId="0" fontId="7" fillId="0" borderId="0" xfId="39" applyFont="1" applyBorder="1">
      <alignment/>
      <protection/>
    </xf>
    <xf numFmtId="3" fontId="7" fillId="0" borderId="0" xfId="42" applyNumberFormat="1" applyFont="1" applyFill="1" applyBorder="1" applyAlignment="1">
      <alignment horizontal="right"/>
      <protection/>
    </xf>
    <xf numFmtId="180" fontId="7" fillId="0" borderId="13" xfId="42" applyNumberFormat="1" applyFont="1" applyFill="1" applyBorder="1" applyAlignment="1">
      <alignment horizontal="right"/>
      <protection/>
    </xf>
    <xf numFmtId="0" fontId="7" fillId="0" borderId="0" xfId="39" applyFont="1" applyBorder="1" applyAlignment="1" quotePrefix="1">
      <alignment horizontal="left"/>
      <protection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9" fillId="0" borderId="0" xfId="39" applyFont="1">
      <alignment/>
      <protection/>
    </xf>
    <xf numFmtId="0" fontId="0" fillId="0" borderId="0" xfId="41" applyFont="1" applyFill="1" applyBorder="1" applyAlignment="1">
      <alignment horizontal="left" wrapText="1"/>
      <protection/>
    </xf>
    <xf numFmtId="0" fontId="2" fillId="0" borderId="0" xfId="0" applyFont="1" applyBorder="1" applyAlignment="1">
      <alignment horizontal="left" vertical="top" wrapText="1"/>
    </xf>
    <xf numFmtId="0" fontId="11" fillId="0" borderId="0" xfId="41" applyFont="1" applyFill="1" applyBorder="1" applyAlignment="1">
      <alignment horizontal="left" wrapText="1"/>
      <protection/>
    </xf>
    <xf numFmtId="0" fontId="20" fillId="0" borderId="0" xfId="0" applyFont="1" applyBorder="1" applyAlignment="1">
      <alignment horizontal="left" vertical="top" wrapText="1"/>
    </xf>
    <xf numFmtId="0" fontId="0" fillId="0" borderId="0" xfId="41" applyFont="1" applyFill="1" applyBorder="1" applyAlignment="1" quotePrefix="1">
      <alignment horizontal="left" wrapText="1"/>
      <protection/>
    </xf>
    <xf numFmtId="0" fontId="0" fillId="0" borderId="0" xfId="41" applyFont="1" applyBorder="1" applyAlignment="1">
      <alignment horizontal="left" wrapText="1"/>
      <protection/>
    </xf>
    <xf numFmtId="0" fontId="14" fillId="0" borderId="0" xfId="0" applyFont="1" applyBorder="1" applyAlignment="1">
      <alignment horizontal="left" vertical="top" wrapText="1"/>
    </xf>
    <xf numFmtId="0" fontId="11" fillId="0" borderId="0" xfId="41" applyFont="1" applyBorder="1" applyAlignment="1">
      <alignment horizontal="left" wrapText="1"/>
      <protection/>
    </xf>
    <xf numFmtId="0" fontId="0" fillId="0" borderId="0" xfId="40" applyFont="1" applyBorder="1" applyAlignment="1">
      <alignment/>
      <protection/>
    </xf>
    <xf numFmtId="0" fontId="0" fillId="0" borderId="0" xfId="41" applyFont="1" applyBorder="1" applyAlignment="1">
      <alignment horizontal="left"/>
      <protection/>
    </xf>
    <xf numFmtId="0" fontId="0" fillId="0" borderId="0" xfId="4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1" fillId="0" borderId="0" xfId="40" applyFont="1" applyBorder="1" applyAlignment="1">
      <alignment wrapText="1"/>
      <protection/>
    </xf>
    <xf numFmtId="0" fontId="21" fillId="0" borderId="0" xfId="0" applyFont="1" applyAlignment="1">
      <alignment/>
    </xf>
    <xf numFmtId="0" fontId="8" fillId="0" borderId="0" xfId="40" applyFont="1">
      <alignment/>
      <protection/>
    </xf>
    <xf numFmtId="0" fontId="7" fillId="0" borderId="0" xfId="41" applyFont="1" applyBorder="1" applyAlignment="1">
      <alignment/>
      <protection/>
    </xf>
    <xf numFmtId="0" fontId="5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182" fontId="16" fillId="0" borderId="15" xfId="0" applyNumberFormat="1" applyFont="1" applyBorder="1" applyAlignment="1">
      <alignment horizontal="center" vertical="center" wrapText="1"/>
    </xf>
    <xf numFmtId="0" fontId="15" fillId="0" borderId="15" xfId="35" applyFont="1" applyBorder="1" applyAlignment="1">
      <alignment vertical="center"/>
      <protection/>
    </xf>
    <xf numFmtId="0" fontId="17" fillId="0" borderId="15" xfId="35" applyFont="1" applyBorder="1" applyAlignment="1">
      <alignment horizontal="left" vertical="center"/>
      <protection/>
    </xf>
    <xf numFmtId="0" fontId="17" fillId="0" borderId="15" xfId="35" applyFont="1" applyBorder="1" applyAlignment="1">
      <alignment horizontal="left" vertical="center" wrapText="1"/>
      <protection/>
    </xf>
    <xf numFmtId="0" fontId="17" fillId="0" borderId="16" xfId="35" applyFont="1" applyBorder="1" applyAlignment="1">
      <alignment horizontal="left" vertical="center" wrapText="1"/>
      <protection/>
    </xf>
    <xf numFmtId="0" fontId="15" fillId="0" borderId="15" xfId="35" applyFont="1" applyBorder="1" applyAlignment="1">
      <alignment horizontal="left" vertical="center"/>
      <protection/>
    </xf>
    <xf numFmtId="0" fontId="17" fillId="33" borderId="15" xfId="41" applyFont="1" applyFill="1" applyBorder="1" applyAlignment="1">
      <alignment horizontal="left" vertical="center" wrapText="1"/>
      <protection/>
    </xf>
    <xf numFmtId="2" fontId="17" fillId="0" borderId="15" xfId="35" applyNumberFormat="1" applyFont="1" applyBorder="1" applyAlignment="1">
      <alignment horizontal="left" vertical="center" wrapText="1"/>
      <protection/>
    </xf>
    <xf numFmtId="0" fontId="17" fillId="0" borderId="17" xfId="35" applyFont="1" applyBorder="1" applyAlignment="1">
      <alignment horizontal="left" vertical="center"/>
      <protection/>
    </xf>
    <xf numFmtId="0" fontId="17" fillId="0" borderId="18" xfId="35" applyFont="1" applyBorder="1" applyAlignment="1">
      <alignment horizontal="left" vertical="center"/>
      <protection/>
    </xf>
    <xf numFmtId="0" fontId="15" fillId="0" borderId="19" xfId="35" applyFont="1" applyBorder="1" applyAlignment="1">
      <alignment vertical="center"/>
      <protection/>
    </xf>
    <xf numFmtId="0" fontId="17" fillId="33" borderId="15" xfId="35" applyFont="1" applyFill="1" applyBorder="1" applyAlignment="1">
      <alignment vertical="center"/>
      <protection/>
    </xf>
    <xf numFmtId="0" fontId="17" fillId="0" borderId="15" xfId="35" applyFont="1" applyBorder="1" applyAlignment="1">
      <alignment vertical="center"/>
      <protection/>
    </xf>
    <xf numFmtId="0" fontId="17" fillId="0" borderId="17" xfId="35" applyFont="1" applyBorder="1" applyAlignment="1">
      <alignment vertical="center"/>
      <protection/>
    </xf>
    <xf numFmtId="0" fontId="17" fillId="0" borderId="15" xfId="35" applyFont="1" applyBorder="1" applyAlignment="1">
      <alignment vertical="center" wrapText="1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3" fontId="57" fillId="0" borderId="0" xfId="42" applyNumberFormat="1" applyFont="1" applyFill="1" applyAlignment="1">
      <alignment horizontal="right"/>
      <protection/>
    </xf>
    <xf numFmtId="3" fontId="7" fillId="0" borderId="0" xfId="41" applyNumberFormat="1" applyFont="1" applyFill="1" applyBorder="1" applyAlignment="1">
      <alignment horizontal="right"/>
      <protection/>
    </xf>
    <xf numFmtId="3" fontId="57" fillId="0" borderId="0" xfId="33" applyNumberFormat="1" applyFont="1" applyFill="1" applyAlignment="1">
      <alignment horizontal="right"/>
    </xf>
    <xf numFmtId="3" fontId="56" fillId="0" borderId="0" xfId="42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7" fillId="0" borderId="11" xfId="34" applyNumberFormat="1" applyFont="1" applyFill="1" applyBorder="1" applyAlignment="1">
      <alignment horizontal="right"/>
    </xf>
    <xf numFmtId="3" fontId="57" fillId="0" borderId="11" xfId="34" applyNumberFormat="1" applyFont="1" applyFill="1" applyBorder="1" applyAlignment="1">
      <alignment/>
    </xf>
    <xf numFmtId="3" fontId="57" fillId="0" borderId="0" xfId="34" applyNumberFormat="1" applyFont="1" applyFill="1" applyBorder="1" applyAlignment="1">
      <alignment horizontal="right"/>
    </xf>
    <xf numFmtId="3" fontId="56" fillId="0" borderId="0" xfId="34" applyNumberFormat="1" applyFont="1" applyFill="1" applyBorder="1" applyAlignment="1">
      <alignment horizontal="right"/>
    </xf>
    <xf numFmtId="3" fontId="56" fillId="0" borderId="0" xfId="33" applyNumberFormat="1" applyFont="1" applyFill="1" applyAlignment="1">
      <alignment horizontal="left"/>
    </xf>
    <xf numFmtId="180" fontId="56" fillId="0" borderId="0" xfId="69" applyNumberFormat="1" applyFont="1" applyFill="1" applyBorder="1" applyAlignment="1">
      <alignment horizontal="center"/>
    </xf>
    <xf numFmtId="3" fontId="56" fillId="0" borderId="0" xfId="69" applyNumberFormat="1" applyFont="1" applyFill="1" applyAlignment="1">
      <alignment horizontal="right"/>
    </xf>
    <xf numFmtId="3" fontId="57" fillId="0" borderId="12" xfId="34" applyNumberFormat="1" applyFont="1" applyFill="1" applyBorder="1" applyAlignment="1">
      <alignment horizontal="right"/>
    </xf>
    <xf numFmtId="3" fontId="57" fillId="0" borderId="12" xfId="34" applyNumberFormat="1" applyFont="1" applyFill="1" applyBorder="1" applyAlignment="1">
      <alignment/>
    </xf>
    <xf numFmtId="3" fontId="8" fillId="0" borderId="0" xfId="34" applyNumberFormat="1" applyFont="1" applyFill="1" applyBorder="1" applyAlignment="1">
      <alignment horizontal="right"/>
    </xf>
    <xf numFmtId="3" fontId="8" fillId="0" borderId="0" xfId="34" applyNumberFormat="1" applyFont="1" applyFill="1" applyBorder="1" applyAlignment="1">
      <alignment/>
    </xf>
    <xf numFmtId="3" fontId="8" fillId="0" borderId="11" xfId="34" applyNumberFormat="1" applyFont="1" applyFill="1" applyBorder="1" applyAlignment="1">
      <alignment horizontal="right"/>
    </xf>
    <xf numFmtId="3" fontId="8" fillId="0" borderId="11" xfId="34" applyNumberFormat="1" applyFont="1" applyFill="1" applyBorder="1" applyAlignment="1">
      <alignment/>
    </xf>
    <xf numFmtId="180" fontId="7" fillId="0" borderId="0" xfId="42" applyNumberFormat="1" applyFont="1" applyFill="1" applyAlignment="1">
      <alignment vertical="center"/>
      <protection/>
    </xf>
    <xf numFmtId="3" fontId="7" fillId="0" borderId="0" xfId="42" applyNumberFormat="1" applyFont="1" applyFill="1" applyAlignment="1">
      <alignment vertical="center"/>
      <protection/>
    </xf>
    <xf numFmtId="3" fontId="7" fillId="0" borderId="0" xfId="42" applyNumberFormat="1" applyFont="1" applyFill="1" applyAlignment="1">
      <alignment/>
      <protection/>
    </xf>
    <xf numFmtId="180" fontId="56" fillId="0" borderId="0" xfId="42" applyNumberFormat="1" applyFont="1" applyFill="1" applyAlignment="1">
      <alignment vertical="center"/>
      <protection/>
    </xf>
    <xf numFmtId="180" fontId="57" fillId="0" borderId="0" xfId="42" applyNumberFormat="1" applyFont="1" applyFill="1" applyAlignment="1">
      <alignment vertical="center"/>
      <protection/>
    </xf>
    <xf numFmtId="180" fontId="7" fillId="0" borderId="0" xfId="42" applyNumberFormat="1" applyFont="1" applyFill="1" applyAlignment="1">
      <alignment/>
      <protection/>
    </xf>
    <xf numFmtId="180" fontId="8" fillId="0" borderId="12" xfId="69" applyNumberFormat="1" applyFont="1" applyFill="1" applyBorder="1" applyAlignment="1">
      <alignment vertical="center"/>
    </xf>
    <xf numFmtId="0" fontId="7" fillId="0" borderId="0" xfId="41" applyFont="1" applyFill="1" applyBorder="1" applyAlignment="1">
      <alignment vertical="center"/>
      <protection/>
    </xf>
    <xf numFmtId="180" fontId="7" fillId="0" borderId="0" xfId="42" applyNumberFormat="1" applyFont="1" applyFill="1" applyAlignment="1">
      <alignment vertical="center" wrapText="1"/>
      <protection/>
    </xf>
    <xf numFmtId="180" fontId="57" fillId="0" borderId="0" xfId="69" applyNumberFormat="1" applyFont="1" applyFill="1" applyBorder="1" applyAlignment="1">
      <alignment vertical="center"/>
    </xf>
    <xf numFmtId="0" fontId="56" fillId="0" borderId="0" xfId="41" applyFont="1" applyFill="1" applyBorder="1" applyAlignment="1">
      <alignment vertical="center"/>
      <protection/>
    </xf>
    <xf numFmtId="180" fontId="56" fillId="0" borderId="0" xfId="42" applyNumberFormat="1" applyFont="1" applyFill="1" applyAlignment="1">
      <alignment vertical="center" wrapText="1"/>
      <protection/>
    </xf>
    <xf numFmtId="180" fontId="8" fillId="0" borderId="11" xfId="69" applyNumberFormat="1" applyFont="1" applyFill="1" applyBorder="1" applyAlignment="1">
      <alignment vertical="center"/>
    </xf>
    <xf numFmtId="180" fontId="8" fillId="0" borderId="0" xfId="69" applyNumberFormat="1" applyFont="1" applyFill="1" applyBorder="1" applyAlignment="1">
      <alignment vertical="center"/>
    </xf>
    <xf numFmtId="180" fontId="7" fillId="0" borderId="0" xfId="69" applyNumberFormat="1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/>
    </xf>
    <xf numFmtId="184" fontId="8" fillId="0" borderId="0" xfId="69" applyNumberFormat="1" applyFont="1" applyFill="1" applyBorder="1" applyAlignment="1">
      <alignment/>
    </xf>
    <xf numFmtId="185" fontId="5" fillId="0" borderId="0" xfId="0" applyNumberFormat="1" applyFont="1" applyFill="1" applyAlignment="1">
      <alignment/>
    </xf>
    <xf numFmtId="180" fontId="17" fillId="0" borderId="15" xfId="36" applyNumberFormat="1" applyFont="1" applyFill="1" applyBorder="1" applyAlignment="1">
      <alignment/>
      <protection/>
    </xf>
    <xf numFmtId="180" fontId="17" fillId="0" borderId="15" xfId="36" applyNumberFormat="1" applyFont="1" applyFill="1" applyBorder="1" applyAlignment="1">
      <alignment horizontal="right"/>
      <protection/>
    </xf>
    <xf numFmtId="180" fontId="17" fillId="0" borderId="20" xfId="36" applyNumberFormat="1" applyFont="1" applyFill="1" applyBorder="1" applyAlignment="1">
      <alignment/>
      <protection/>
    </xf>
    <xf numFmtId="180" fontId="17" fillId="0" borderId="19" xfId="36" applyNumberFormat="1" applyFont="1" applyFill="1" applyBorder="1" applyAlignment="1">
      <alignment/>
      <protection/>
    </xf>
    <xf numFmtId="180" fontId="17" fillId="0" borderId="17" xfId="36" applyNumberFormat="1" applyFont="1" applyFill="1" applyBorder="1" applyAlignment="1">
      <alignment/>
      <protection/>
    </xf>
    <xf numFmtId="180" fontId="17" fillId="0" borderId="18" xfId="36" applyNumberFormat="1" applyFont="1" applyFill="1" applyBorder="1" applyAlignment="1">
      <alignment/>
      <protection/>
    </xf>
    <xf numFmtId="180" fontId="17" fillId="0" borderId="21" xfId="36" applyNumberFormat="1" applyFont="1" applyFill="1" applyBorder="1" applyAlignment="1">
      <alignment horizontal="right"/>
      <protection/>
    </xf>
    <xf numFmtId="180" fontId="17" fillId="0" borderId="22" xfId="36" applyNumberFormat="1" applyFont="1" applyFill="1" applyBorder="1" applyAlignment="1">
      <alignment/>
      <protection/>
    </xf>
    <xf numFmtId="180" fontId="17" fillId="33" borderId="15" xfId="36" applyNumberFormat="1" applyFont="1" applyFill="1" applyBorder="1" applyAlignment="1">
      <alignment/>
      <protection/>
    </xf>
    <xf numFmtId="180" fontId="17" fillId="33" borderId="17" xfId="36" applyNumberFormat="1" applyFont="1" applyFill="1" applyBorder="1" applyAlignment="1">
      <alignment horizontal="right"/>
      <protection/>
    </xf>
    <xf numFmtId="180" fontId="17" fillId="0" borderId="18" xfId="36" applyNumberFormat="1" applyFont="1" applyFill="1" applyBorder="1" applyAlignment="1">
      <alignment horizontal="right"/>
      <protection/>
    </xf>
    <xf numFmtId="180" fontId="15" fillId="0" borderId="15" xfId="36" applyNumberFormat="1" applyFont="1" applyFill="1" applyBorder="1" applyAlignment="1">
      <alignment horizontal="right"/>
      <protection/>
    </xf>
    <xf numFmtId="3" fontId="7" fillId="0" borderId="15" xfId="39" applyNumberFormat="1" applyFont="1" applyBorder="1">
      <alignment/>
      <protection/>
    </xf>
    <xf numFmtId="180" fontId="7" fillId="0" borderId="15" xfId="42" applyNumberFormat="1" applyFont="1" applyFill="1" applyBorder="1" applyAlignment="1">
      <alignment horizontal="right"/>
      <protection/>
    </xf>
    <xf numFmtId="3" fontId="8" fillId="0" borderId="15" xfId="39" applyNumberFormat="1" applyFont="1" applyBorder="1">
      <alignment/>
      <protection/>
    </xf>
    <xf numFmtId="3" fontId="0" fillId="0" borderId="15" xfId="39" applyNumberFormat="1" applyFont="1" applyBorder="1">
      <alignment/>
      <protection/>
    </xf>
    <xf numFmtId="3" fontId="7" fillId="0" borderId="15" xfId="42" applyNumberFormat="1" applyFont="1" applyFill="1" applyBorder="1" applyAlignment="1">
      <alignment horizontal="right"/>
      <protection/>
    </xf>
    <xf numFmtId="180" fontId="8" fillId="0" borderId="15" xfId="42" applyNumberFormat="1" applyFont="1" applyFill="1" applyBorder="1" applyAlignment="1">
      <alignment horizontal="right"/>
      <protection/>
    </xf>
    <xf numFmtId="3" fontId="8" fillId="0" borderId="15" xfId="42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39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15" xfId="0" applyFont="1" applyBorder="1" applyAlignment="1">
      <alignment vertical="top"/>
    </xf>
    <xf numFmtId="0" fontId="8" fillId="0" borderId="15" xfId="0" applyFont="1" applyBorder="1" applyAlignment="1">
      <alignment/>
    </xf>
    <xf numFmtId="0" fontId="7" fillId="0" borderId="15" xfId="39" applyFont="1" applyBorder="1" applyAlignment="1">
      <alignment horizontal="left" vertical="center"/>
      <protection/>
    </xf>
    <xf numFmtId="0" fontId="7" fillId="0" borderId="15" xfId="39" applyFont="1" applyBorder="1" applyAlignment="1" quotePrefix="1">
      <alignment horizontal="left" vertical="center" wrapText="1"/>
      <protection/>
    </xf>
    <xf numFmtId="0" fontId="7" fillId="0" borderId="15" xfId="39" applyFont="1" applyBorder="1">
      <alignment/>
      <protection/>
    </xf>
    <xf numFmtId="0" fontId="1" fillId="0" borderId="15" xfId="39" applyFont="1" applyBorder="1">
      <alignment/>
      <protection/>
    </xf>
    <xf numFmtId="0" fontId="8" fillId="0" borderId="15" xfId="39" applyFont="1" applyBorder="1">
      <alignment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2 2 2" xfId="36"/>
    <cellStyle name="Normal 6" xfId="37"/>
    <cellStyle name="Normal_ATF Bank_2008_M_Securities_WP_DI" xfId="38"/>
    <cellStyle name="Normal_CAP" xfId="39"/>
    <cellStyle name="Normal_JSCB Kyrgyzstan_2005_TB" xfId="40"/>
    <cellStyle name="Normal_Worksheet in   Fs" xfId="41"/>
    <cellStyle name="Normal_Worksheet in (C) 2243 IAS Transformation schedule 2003 &amp; Notes to FS - info for Memo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="66" zoomScaleNormal="66" workbookViewId="0" topLeftCell="A1">
      <selection activeCell="L42" sqref="L42"/>
    </sheetView>
  </sheetViews>
  <sheetFormatPr defaultColWidth="9.140625" defaultRowHeight="12.75"/>
  <cols>
    <col min="1" max="1" width="51.28125" style="21" customWidth="1"/>
    <col min="2" max="2" width="20.57421875" style="14" customWidth="1"/>
    <col min="3" max="3" width="23.00390625" style="14" customWidth="1"/>
    <col min="4" max="4" width="23.00390625" style="21" customWidth="1"/>
    <col min="5" max="5" width="11.00390625" style="21" bestFit="1" customWidth="1"/>
    <col min="6" max="6" width="11.57421875" style="21" bestFit="1" customWidth="1"/>
    <col min="7" max="16384" width="9.140625" style="21" customWidth="1"/>
  </cols>
  <sheetData>
    <row r="1" spans="1:4" ht="14.25">
      <c r="A1" s="169" t="s">
        <v>106</v>
      </c>
      <c r="B1" s="170"/>
      <c r="C1" s="170"/>
      <c r="D1" s="170"/>
    </row>
    <row r="2" spans="1:4" ht="14.25">
      <c r="A2" s="170"/>
      <c r="B2" s="170"/>
      <c r="C2" s="170"/>
      <c r="D2" s="170"/>
    </row>
    <row r="4" spans="1:4" ht="12.75" customHeight="1">
      <c r="A4" s="1"/>
      <c r="B4" s="2"/>
      <c r="C4" s="33"/>
      <c r="D4" s="33"/>
    </row>
    <row r="5" spans="1:4" ht="15">
      <c r="A5" s="8"/>
      <c r="B5" s="9" t="s">
        <v>103</v>
      </c>
      <c r="C5" s="9" t="s">
        <v>104</v>
      </c>
      <c r="D5" s="9" t="s">
        <v>105</v>
      </c>
    </row>
    <row r="6" spans="1:4" ht="15.75" thickBot="1">
      <c r="A6" s="80" t="s">
        <v>36</v>
      </c>
      <c r="B6" s="4"/>
      <c r="C6" s="4"/>
      <c r="D6" s="4"/>
    </row>
    <row r="7" spans="1:3" ht="15">
      <c r="A7" s="25"/>
      <c r="B7" s="9"/>
      <c r="C7" s="9"/>
    </row>
    <row r="8" spans="1:3" ht="14.25">
      <c r="A8" s="73" t="s">
        <v>1</v>
      </c>
      <c r="B8" s="34"/>
      <c r="C8" s="34"/>
    </row>
    <row r="9" spans="1:4" ht="14.25">
      <c r="A9" s="74" t="s">
        <v>2</v>
      </c>
      <c r="B9" s="34">
        <v>1268581</v>
      </c>
      <c r="C9" s="34">
        <v>1203125</v>
      </c>
      <c r="D9" s="5">
        <v>855136</v>
      </c>
    </row>
    <row r="10" spans="1:4" ht="14.25">
      <c r="A10" s="74" t="s">
        <v>3</v>
      </c>
      <c r="B10" s="34">
        <v>700390</v>
      </c>
      <c r="C10" s="34">
        <v>595096</v>
      </c>
      <c r="D10" s="5">
        <v>604632</v>
      </c>
    </row>
    <row r="11" spans="1:4" ht="14.25">
      <c r="A11" s="75" t="s">
        <v>4</v>
      </c>
      <c r="B11" s="34">
        <v>2073287</v>
      </c>
      <c r="C11" s="34">
        <v>356608</v>
      </c>
      <c r="D11" s="16">
        <v>428679</v>
      </c>
    </row>
    <row r="12" spans="1:4" s="24" customFormat="1" ht="15">
      <c r="A12" s="73" t="s">
        <v>6</v>
      </c>
      <c r="B12" s="112">
        <f>B9+B10+B11</f>
        <v>4042258</v>
      </c>
      <c r="C12" s="112">
        <f>C9+C10+C11</f>
        <v>2154829</v>
      </c>
      <c r="D12" s="31">
        <f>D9+D10+D11</f>
        <v>1888447</v>
      </c>
    </row>
    <row r="13" spans="1:4" s="24" customFormat="1" ht="15">
      <c r="A13" s="73" t="s">
        <v>5</v>
      </c>
      <c r="B13" s="112">
        <v>312065</v>
      </c>
      <c r="C13" s="112">
        <v>217121</v>
      </c>
      <c r="D13" s="113">
        <v>180156</v>
      </c>
    </row>
    <row r="14" spans="1:4" ht="14.25">
      <c r="A14" s="73" t="s">
        <v>7</v>
      </c>
      <c r="B14" s="34">
        <v>710902</v>
      </c>
      <c r="C14" s="34"/>
      <c r="D14" s="16"/>
    </row>
    <row r="15" spans="1:4" ht="14.25">
      <c r="A15" s="73" t="s">
        <v>8</v>
      </c>
      <c r="B15" s="34">
        <v>467706</v>
      </c>
      <c r="C15" s="34">
        <v>522075</v>
      </c>
      <c r="D15" s="16">
        <v>450692</v>
      </c>
    </row>
    <row r="16" spans="1:4" ht="14.25">
      <c r="A16" s="76" t="s">
        <v>9</v>
      </c>
      <c r="B16" s="16">
        <v>-855</v>
      </c>
      <c r="C16" s="16">
        <v>-2091</v>
      </c>
      <c r="D16" s="16">
        <v>-3054</v>
      </c>
    </row>
    <row r="17" spans="1:6" ht="15">
      <c r="A17" s="73" t="s">
        <v>7</v>
      </c>
      <c r="B17" s="112">
        <f>B15+B16</f>
        <v>466851</v>
      </c>
      <c r="C17" s="112">
        <f>C15+C16</f>
        <v>519984</v>
      </c>
      <c r="D17" s="31">
        <f>SUM(D15:D16)</f>
        <v>447638</v>
      </c>
      <c r="F17" s="23"/>
    </row>
    <row r="18" spans="1:6" ht="14.25">
      <c r="A18" s="73" t="s">
        <v>30</v>
      </c>
      <c r="B18" s="34">
        <v>5453371</v>
      </c>
      <c r="C18" s="34">
        <v>5200897</v>
      </c>
      <c r="D18" s="5">
        <v>4101026</v>
      </c>
      <c r="F18" s="23"/>
    </row>
    <row r="19" spans="1:6" ht="15">
      <c r="A19" s="25" t="s">
        <v>31</v>
      </c>
      <c r="B19" s="16">
        <v>-361927</v>
      </c>
      <c r="C19" s="16">
        <v>-223208</v>
      </c>
      <c r="D19" s="5">
        <v>-177124</v>
      </c>
      <c r="F19" s="23"/>
    </row>
    <row r="20" spans="1:6" ht="15">
      <c r="A20" s="30" t="s">
        <v>9</v>
      </c>
      <c r="B20" s="114">
        <f>B18+B19</f>
        <v>5091444</v>
      </c>
      <c r="C20" s="114">
        <f>C18+C19</f>
        <v>4977689</v>
      </c>
      <c r="D20" s="31">
        <f>SUM(D18:D19)</f>
        <v>3923902</v>
      </c>
      <c r="F20" s="23"/>
    </row>
    <row r="21" spans="1:6" ht="26.25">
      <c r="A21" s="73" t="s">
        <v>10</v>
      </c>
      <c r="B21" s="112">
        <f>B17+B20</f>
        <v>5558295</v>
      </c>
      <c r="C21" s="112">
        <f>C17+C20</f>
        <v>5497673</v>
      </c>
      <c r="D21" s="31">
        <f>D17+D20</f>
        <v>4371540</v>
      </c>
      <c r="F21" s="23"/>
    </row>
    <row r="22" spans="1:6" ht="14.25">
      <c r="A22" s="77" t="s">
        <v>11</v>
      </c>
      <c r="B22" s="34"/>
      <c r="C22" s="34"/>
      <c r="D22" s="5"/>
      <c r="F22" s="23"/>
    </row>
    <row r="23" spans="1:4" ht="14.25">
      <c r="A23" s="73" t="s">
        <v>12</v>
      </c>
      <c r="B23" s="34"/>
      <c r="C23" s="34"/>
      <c r="D23" s="5"/>
    </row>
    <row r="24" spans="1:4" ht="13.5" customHeight="1">
      <c r="A24" s="78" t="s">
        <v>13</v>
      </c>
      <c r="B24" s="34">
        <v>495181</v>
      </c>
      <c r="C24" s="34">
        <v>428793</v>
      </c>
      <c r="D24" s="38">
        <v>281496</v>
      </c>
    </row>
    <row r="25" spans="1:4" ht="13.5" customHeight="1">
      <c r="A25" s="10"/>
      <c r="B25" s="34">
        <v>208195</v>
      </c>
      <c r="C25" s="34">
        <v>188223</v>
      </c>
      <c r="D25" s="5">
        <v>116597</v>
      </c>
    </row>
    <row r="26" spans="1:5" ht="14.25">
      <c r="A26" s="79" t="s">
        <v>14</v>
      </c>
      <c r="B26" s="115"/>
      <c r="C26" s="116"/>
      <c r="D26" s="16"/>
      <c r="E26" s="23"/>
    </row>
    <row r="27" spans="1:5" ht="15.75" thickBot="1">
      <c r="A27" s="25"/>
      <c r="B27" s="117">
        <f>B12+B13+B14+B21+B22+B23+B24+B25</f>
        <v>11326896</v>
      </c>
      <c r="C27" s="118">
        <f>C12+C13+C14+C21+C22+C23+C24+C25</f>
        <v>8486639</v>
      </c>
      <c r="D27" s="18">
        <f>D12+D13+D14+D21+D22+D23+D24+D25</f>
        <v>6838236</v>
      </c>
      <c r="E27" s="23"/>
    </row>
    <row r="28" spans="1:4" ht="15.75" thickTop="1">
      <c r="A28" s="80" t="s">
        <v>15</v>
      </c>
      <c r="B28" s="119"/>
      <c r="C28" s="116"/>
      <c r="D28" s="39"/>
    </row>
    <row r="29" spans="1:4" ht="14.25">
      <c r="A29" s="81" t="s">
        <v>16</v>
      </c>
      <c r="B29" s="120"/>
      <c r="C29" s="116"/>
      <c r="D29" s="32"/>
    </row>
    <row r="30" spans="1:4" ht="14.25">
      <c r="A30" s="82" t="s">
        <v>17</v>
      </c>
      <c r="B30" s="34"/>
      <c r="C30" s="121"/>
      <c r="D30" s="122"/>
    </row>
    <row r="31" spans="1:4" ht="14.25">
      <c r="A31" s="82" t="s">
        <v>18</v>
      </c>
      <c r="B31" s="123">
        <v>1600927</v>
      </c>
      <c r="C31" s="34">
        <v>1434957</v>
      </c>
      <c r="D31" s="26">
        <v>631435</v>
      </c>
    </row>
    <row r="32" spans="1:4" ht="14.25">
      <c r="A32" s="82" t="s">
        <v>19</v>
      </c>
      <c r="B32" s="34">
        <v>8152527</v>
      </c>
      <c r="C32" s="34">
        <v>5363835</v>
      </c>
      <c r="D32" s="16">
        <v>4741829</v>
      </c>
    </row>
    <row r="33" spans="1:4" ht="14.25">
      <c r="A33" s="83" t="s">
        <v>20</v>
      </c>
      <c r="B33" s="34">
        <v>358874</v>
      </c>
      <c r="C33" s="34">
        <v>547563</v>
      </c>
      <c r="D33" s="16">
        <v>491116</v>
      </c>
    </row>
    <row r="34" spans="1:4" ht="25.5">
      <c r="A34" s="73" t="s">
        <v>10</v>
      </c>
      <c r="B34" s="34"/>
      <c r="C34" s="34">
        <v>3365</v>
      </c>
      <c r="D34" s="16">
        <v>1000</v>
      </c>
    </row>
    <row r="35" spans="1:4" ht="14.25">
      <c r="A35" s="74" t="s">
        <v>21</v>
      </c>
      <c r="B35" s="34">
        <v>4020</v>
      </c>
      <c r="C35" s="34">
        <v>4020</v>
      </c>
      <c r="D35" s="16">
        <v>3320</v>
      </c>
    </row>
    <row r="36" spans="1:4" ht="14.25">
      <c r="A36" s="27"/>
      <c r="B36" s="34">
        <v>6922</v>
      </c>
      <c r="C36" s="34">
        <v>689</v>
      </c>
      <c r="D36" s="16">
        <v>200</v>
      </c>
    </row>
    <row r="37" spans="1:4" ht="14.25">
      <c r="A37" s="79" t="s">
        <v>22</v>
      </c>
      <c r="B37" s="34">
        <v>183801</v>
      </c>
      <c r="C37" s="34">
        <v>152480</v>
      </c>
      <c r="D37" s="16">
        <v>105442</v>
      </c>
    </row>
    <row r="38" spans="1:4" ht="15">
      <c r="A38" s="10"/>
      <c r="B38" s="115"/>
      <c r="C38" s="116"/>
      <c r="D38" s="42"/>
    </row>
    <row r="39" spans="1:4" ht="12.75" customHeight="1">
      <c r="A39" s="80" t="s">
        <v>23</v>
      </c>
      <c r="B39" s="124">
        <f>SUM(B31:B37)</f>
        <v>10307071</v>
      </c>
      <c r="C39" s="125">
        <f>SUM(C31:C37)</f>
        <v>7506909</v>
      </c>
      <c r="D39" s="19">
        <f>SUM(D31:D37)</f>
        <v>5974342</v>
      </c>
    </row>
    <row r="40" spans="1:4" ht="15">
      <c r="A40" s="78" t="s">
        <v>24</v>
      </c>
      <c r="B40" s="120"/>
      <c r="C40" s="116"/>
      <c r="D40" s="42"/>
    </row>
    <row r="41" spans="1:4" ht="14.25">
      <c r="A41" s="78" t="s">
        <v>25</v>
      </c>
      <c r="B41" s="116"/>
      <c r="C41" s="121"/>
      <c r="D41" s="3"/>
    </row>
    <row r="42" spans="1:4" ht="14.25">
      <c r="A42" s="84" t="s">
        <v>26</v>
      </c>
      <c r="B42" s="34">
        <v>921310</v>
      </c>
      <c r="C42" s="34">
        <v>781987</v>
      </c>
      <c r="D42" s="5">
        <v>622243</v>
      </c>
    </row>
    <row r="43" spans="1:4" ht="14.25">
      <c r="A43" s="78" t="s">
        <v>27</v>
      </c>
      <c r="B43" s="34">
        <v>161</v>
      </c>
      <c r="C43" s="34">
        <v>350</v>
      </c>
      <c r="D43" s="5">
        <v>414</v>
      </c>
    </row>
    <row r="44" spans="1:4" ht="14.25">
      <c r="A44" s="10"/>
      <c r="B44" s="34"/>
      <c r="C44" s="34"/>
      <c r="D44" s="5"/>
    </row>
    <row r="45" spans="1:4" ht="14.25">
      <c r="A45" s="80" t="s">
        <v>28</v>
      </c>
      <c r="B45" s="36">
        <v>98354</v>
      </c>
      <c r="C45" s="36">
        <v>197393</v>
      </c>
      <c r="D45" s="67">
        <v>241237</v>
      </c>
    </row>
    <row r="46" spans="1:4" ht="15">
      <c r="A46" s="28"/>
      <c r="B46" s="66"/>
      <c r="C46" s="116"/>
      <c r="D46" s="32"/>
    </row>
    <row r="47" spans="1:5" ht="15">
      <c r="A47" s="85" t="s">
        <v>29</v>
      </c>
      <c r="B47" s="126">
        <f>SUM(B42:B45)</f>
        <v>1019825</v>
      </c>
      <c r="C47" s="127">
        <f>SUM(C42:C45)</f>
        <v>979730</v>
      </c>
      <c r="D47" s="12">
        <f>SUM(D42:D45)</f>
        <v>863894</v>
      </c>
      <c r="E47" s="23"/>
    </row>
    <row r="48" spans="1:4" ht="15">
      <c r="A48" s="10"/>
      <c r="B48" s="126"/>
      <c r="C48" s="116"/>
      <c r="D48" s="12"/>
    </row>
    <row r="49" spans="1:4" ht="15.75" thickBot="1">
      <c r="A49" s="29"/>
      <c r="B49" s="128">
        <f>B39+B47</f>
        <v>11326896</v>
      </c>
      <c r="C49" s="129">
        <f>C39+C47</f>
        <v>8486639</v>
      </c>
      <c r="D49" s="11">
        <f>D39+D47</f>
        <v>6838236</v>
      </c>
    </row>
    <row r="50" ht="15" thickTop="1"/>
    <row r="51" spans="1:4" ht="14.25">
      <c r="A51" s="47" t="s">
        <v>32</v>
      </c>
      <c r="B51" s="47"/>
      <c r="D51" s="44" t="s">
        <v>33</v>
      </c>
    </row>
    <row r="52" spans="1:4" ht="14.25">
      <c r="A52" s="47"/>
      <c r="B52" s="47"/>
      <c r="D52" s="47"/>
    </row>
    <row r="53" spans="1:4" ht="14.25">
      <c r="A53" s="47"/>
      <c r="B53" s="47"/>
      <c r="D53" s="47"/>
    </row>
    <row r="54" spans="1:4" ht="14.25">
      <c r="A54" s="86" t="s">
        <v>34</v>
      </c>
      <c r="B54" s="47"/>
      <c r="D54" s="44" t="s">
        <v>35</v>
      </c>
    </row>
    <row r="55" spans="2:3" ht="14.25">
      <c r="B55" s="21"/>
      <c r="C55" s="21"/>
    </row>
    <row r="56" spans="2:3" ht="14.25">
      <c r="B56" s="13"/>
      <c r="C56" s="13"/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4.7109375" style="21" customWidth="1"/>
    <col min="2" max="2" width="20.57421875" style="21" customWidth="1"/>
    <col min="3" max="3" width="20.57421875" style="40" customWidth="1"/>
    <col min="4" max="4" width="23.421875" style="40" customWidth="1"/>
    <col min="5" max="16384" width="9.140625" style="21" customWidth="1"/>
  </cols>
  <sheetData>
    <row r="1" spans="1:4" ht="15">
      <c r="A1" s="171"/>
      <c r="B1" s="172"/>
      <c r="C1" s="172"/>
      <c r="D1" s="21"/>
    </row>
    <row r="2" spans="1:4" ht="15">
      <c r="A2" s="171" t="s">
        <v>107</v>
      </c>
      <c r="B2" s="173"/>
      <c r="C2" s="173"/>
      <c r="D2" s="174"/>
    </row>
    <row r="4" spans="1:4" ht="15">
      <c r="A4" s="1"/>
      <c r="B4" s="2"/>
      <c r="C4" s="37"/>
      <c r="D4" s="41"/>
    </row>
    <row r="5" spans="1:4" ht="15">
      <c r="A5" s="1"/>
      <c r="B5" s="9" t="s">
        <v>103</v>
      </c>
      <c r="C5" s="9" t="s">
        <v>104</v>
      </c>
      <c r="D5" s="9" t="s">
        <v>105</v>
      </c>
    </row>
    <row r="6" spans="1:4" ht="15.75" thickBot="1">
      <c r="A6" s="3"/>
      <c r="B6" s="4"/>
      <c r="C6" s="4"/>
      <c r="D6" s="4"/>
    </row>
    <row r="7" spans="1:4" ht="14.25">
      <c r="A7" s="3"/>
      <c r="B7" s="3"/>
      <c r="C7" s="3"/>
      <c r="D7" s="3"/>
    </row>
    <row r="8" spans="1:4" ht="14.25">
      <c r="A8" s="90" t="s">
        <v>37</v>
      </c>
      <c r="B8" s="130">
        <v>1175690</v>
      </c>
      <c r="C8" s="131">
        <v>1028366</v>
      </c>
      <c r="D8" s="132">
        <v>791800</v>
      </c>
    </row>
    <row r="9" spans="1:4" ht="14.25">
      <c r="A9" s="90" t="s">
        <v>38</v>
      </c>
      <c r="B9" s="130">
        <v>-584351</v>
      </c>
      <c r="C9" s="133">
        <v>-415669</v>
      </c>
      <c r="D9" s="133">
        <v>-243716</v>
      </c>
    </row>
    <row r="10" spans="1:5" s="24" customFormat="1" ht="30">
      <c r="A10" s="91" t="s">
        <v>39</v>
      </c>
      <c r="B10" s="134">
        <f>SUM(B8:B9)</f>
        <v>591339</v>
      </c>
      <c r="C10" s="134">
        <f>SUM(C8:C9)</f>
        <v>612697</v>
      </c>
      <c r="D10" s="134">
        <f>SUM(D8:D9)</f>
        <v>548084</v>
      </c>
      <c r="E10" s="35"/>
    </row>
    <row r="11" spans="1:5" ht="28.5">
      <c r="A11" s="90" t="s">
        <v>40</v>
      </c>
      <c r="B11" s="133">
        <v>-84251</v>
      </c>
      <c r="C11" s="130">
        <v>-29811</v>
      </c>
      <c r="D11" s="135">
        <v>-15525</v>
      </c>
      <c r="E11" s="35"/>
    </row>
    <row r="12" spans="1:5" ht="15">
      <c r="A12" s="6" t="s">
        <v>41</v>
      </c>
      <c r="B12" s="136">
        <f>B10+B11</f>
        <v>507088</v>
      </c>
      <c r="C12" s="136">
        <f>C10+C11</f>
        <v>582886</v>
      </c>
      <c r="D12" s="136">
        <f>D10+D11</f>
        <v>532559</v>
      </c>
      <c r="E12" s="35"/>
    </row>
    <row r="13" spans="1:4" ht="14.25">
      <c r="A13" s="7"/>
      <c r="B13" s="137"/>
      <c r="C13" s="137"/>
      <c r="D13" s="135"/>
    </row>
    <row r="14" spans="1:4" ht="14.25">
      <c r="A14" s="3" t="s">
        <v>42</v>
      </c>
      <c r="B14" s="130">
        <v>249071</v>
      </c>
      <c r="C14" s="130">
        <v>245267</v>
      </c>
      <c r="D14" s="135">
        <v>212432</v>
      </c>
    </row>
    <row r="15" spans="1:4" ht="14.25">
      <c r="A15" s="3" t="s">
        <v>43</v>
      </c>
      <c r="B15" s="133">
        <v>-28434</v>
      </c>
      <c r="C15" s="130">
        <v>-59416</v>
      </c>
      <c r="D15" s="135">
        <v>-1601</v>
      </c>
    </row>
    <row r="16" spans="1:4" ht="14.25">
      <c r="A16" s="7" t="s">
        <v>44</v>
      </c>
      <c r="B16" s="133">
        <v>153136</v>
      </c>
      <c r="C16" s="130">
        <v>126680</v>
      </c>
      <c r="D16" s="135">
        <v>95123</v>
      </c>
    </row>
    <row r="17" spans="1:4" ht="14.25">
      <c r="A17" s="7" t="s">
        <v>45</v>
      </c>
      <c r="B17" s="133">
        <v>-1381</v>
      </c>
      <c r="C17" s="138">
        <v>-4735</v>
      </c>
      <c r="D17" s="135">
        <v>13141</v>
      </c>
    </row>
    <row r="18" spans="1:4" ht="18.75" customHeight="1">
      <c r="A18" s="7" t="s">
        <v>46</v>
      </c>
      <c r="B18" s="133">
        <v>2569</v>
      </c>
      <c r="C18" s="130">
        <v>4299</v>
      </c>
      <c r="D18" s="135">
        <v>22186</v>
      </c>
    </row>
    <row r="19" spans="1:4" ht="15">
      <c r="A19" s="6" t="s">
        <v>47</v>
      </c>
      <c r="B19" s="139">
        <f>SUM(B14:B18)</f>
        <v>374961</v>
      </c>
      <c r="C19" s="139">
        <f>SUM(C14:C18)</f>
        <v>312095</v>
      </c>
      <c r="D19" s="139">
        <f>SUM(D14:D18)</f>
        <v>341281</v>
      </c>
    </row>
    <row r="20" spans="1:4" ht="14.25">
      <c r="A20" s="7"/>
      <c r="B20" s="140"/>
      <c r="C20" s="130"/>
      <c r="D20" s="135"/>
    </row>
    <row r="21" spans="1:4" ht="17.25" customHeight="1">
      <c r="A21" s="7" t="s">
        <v>48</v>
      </c>
      <c r="B21" s="133">
        <f>B12+B19</f>
        <v>882049</v>
      </c>
      <c r="C21" s="133">
        <f>C12+C19</f>
        <v>894981</v>
      </c>
      <c r="D21" s="133">
        <f>D12+D19</f>
        <v>873840</v>
      </c>
    </row>
    <row r="22" spans="1:4" ht="17.25" customHeight="1">
      <c r="A22" s="7" t="s">
        <v>49</v>
      </c>
      <c r="B22" s="133">
        <v>-786050</v>
      </c>
      <c r="C22" s="141">
        <v>-688098</v>
      </c>
      <c r="D22" s="135">
        <v>-621572</v>
      </c>
    </row>
    <row r="23" spans="1:4" ht="15.75" thickBot="1">
      <c r="A23" s="87" t="s">
        <v>50</v>
      </c>
      <c r="B23" s="142">
        <f>SUM(B21:B22)</f>
        <v>95999</v>
      </c>
      <c r="C23" s="142">
        <f>SUM(C21:C22)</f>
        <v>206883</v>
      </c>
      <c r="D23" s="142">
        <f>SUM(D21:D22)</f>
        <v>252268</v>
      </c>
    </row>
    <row r="24" spans="1:4" ht="15.75" thickTop="1">
      <c r="A24" s="22"/>
      <c r="B24" s="143"/>
      <c r="C24" s="130"/>
      <c r="D24" s="135"/>
    </row>
    <row r="25" spans="1:4" ht="14.25">
      <c r="A25" s="88" t="s">
        <v>51</v>
      </c>
      <c r="B25" s="144">
        <v>-8755</v>
      </c>
      <c r="C25" s="144">
        <v>-20600</v>
      </c>
      <c r="D25" s="135">
        <v>-22141</v>
      </c>
    </row>
    <row r="26" spans="1:4" ht="15.75" thickBot="1">
      <c r="A26" s="87" t="s">
        <v>52</v>
      </c>
      <c r="B26" s="145">
        <f>B25+B23</f>
        <v>87244</v>
      </c>
      <c r="C26" s="145">
        <f>C25+C23</f>
        <v>186283</v>
      </c>
      <c r="D26" s="145">
        <f>D25+D23</f>
        <v>230127</v>
      </c>
    </row>
    <row r="27" spans="1:4" ht="15.75" thickTop="1">
      <c r="A27" s="24"/>
      <c r="B27" s="146"/>
      <c r="C27" s="143"/>
      <c r="D27" s="143"/>
    </row>
    <row r="28" spans="1:4" ht="15.75" thickBot="1">
      <c r="A28" s="89" t="s">
        <v>53</v>
      </c>
      <c r="B28" s="145">
        <f>B26</f>
        <v>87244</v>
      </c>
      <c r="C28" s="145">
        <f>C26</f>
        <v>186283</v>
      </c>
      <c r="D28" s="145">
        <f>D26</f>
        <v>230127</v>
      </c>
    </row>
    <row r="29" spans="1:4" ht="15.75" thickTop="1">
      <c r="A29" s="24"/>
      <c r="B29" s="147">
        <f>B28/184262051*1000</f>
        <v>0.47347785138894394</v>
      </c>
      <c r="C29" s="148">
        <f>C28/156397472*1000</f>
        <v>1.1910870272890346</v>
      </c>
      <c r="D29" s="149">
        <f>D28/124438623*1000</f>
        <v>1.8493213316897599</v>
      </c>
    </row>
    <row r="30" spans="1:4" ht="15">
      <c r="A30" s="24"/>
      <c r="B30" s="20"/>
      <c r="C30" s="43"/>
      <c r="D30" s="15"/>
    </row>
    <row r="31" spans="1:4" ht="15">
      <c r="A31" s="24"/>
      <c r="B31" s="20"/>
      <c r="C31" s="43"/>
      <c r="D31" s="15"/>
    </row>
    <row r="32" spans="1:4" ht="15">
      <c r="A32" s="24"/>
      <c r="B32" s="20"/>
      <c r="C32" s="43"/>
      <c r="D32" s="15"/>
    </row>
    <row r="33" spans="2:4" ht="15">
      <c r="B33" s="23"/>
      <c r="C33" s="43"/>
      <c r="D33" s="15"/>
    </row>
    <row r="34" spans="1:4" ht="14.25">
      <c r="A34" s="40" t="s">
        <v>32</v>
      </c>
      <c r="B34" s="40"/>
      <c r="C34" s="21"/>
      <c r="D34" s="40" t="s">
        <v>33</v>
      </c>
    </row>
    <row r="35" spans="1:3" ht="14.25">
      <c r="A35" s="40"/>
      <c r="B35" s="40"/>
      <c r="C35" s="21"/>
    </row>
    <row r="36" spans="1:3" ht="14.25">
      <c r="A36" s="40"/>
      <c r="B36" s="40"/>
      <c r="C36" s="21"/>
    </row>
    <row r="37" spans="1:4" ht="14.25">
      <c r="A37" s="92" t="s">
        <v>34</v>
      </c>
      <c r="B37" s="40"/>
      <c r="C37" s="21"/>
      <c r="D37" s="40" t="s">
        <v>35</v>
      </c>
    </row>
    <row r="38" spans="3:4" ht="14.25">
      <c r="C38" s="21"/>
      <c r="D38" s="21"/>
    </row>
    <row r="39" spans="2:4" ht="14.25">
      <c r="B39" s="17"/>
      <c r="C39" s="44"/>
      <c r="D39" s="44"/>
    </row>
    <row r="40" spans="3:4" ht="14.25">
      <c r="C40" s="44"/>
      <c r="D40" s="44"/>
    </row>
    <row r="41" spans="3:4" ht="14.25">
      <c r="C41" s="44"/>
      <c r="D41" s="44"/>
    </row>
  </sheetData>
  <sheetProtection/>
  <mergeCells count="2">
    <mergeCell ref="A1:C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54"/>
  <sheetViews>
    <sheetView zoomScalePageLayoutView="0" workbookViewId="0" topLeftCell="A1">
      <selection activeCell="B7" sqref="B7:C46"/>
    </sheetView>
  </sheetViews>
  <sheetFormatPr defaultColWidth="9.140625" defaultRowHeight="12.75"/>
  <cols>
    <col min="1" max="1" width="65.28125" style="47" customWidth="1"/>
    <col min="2" max="3" width="18.8515625" style="47" customWidth="1"/>
    <col min="4" max="16384" width="9.140625" style="47" customWidth="1"/>
  </cols>
  <sheetData>
    <row r="1" spans="1:3" ht="12.75">
      <c r="A1" s="45"/>
      <c r="B1" s="46"/>
      <c r="C1" s="46"/>
    </row>
    <row r="2" spans="1:3" ht="15">
      <c r="A2" s="109" t="s">
        <v>92</v>
      </c>
      <c r="B2" s="110"/>
      <c r="C2" s="48"/>
    </row>
    <row r="3" spans="1:3" ht="15">
      <c r="A3" s="175" t="s">
        <v>108</v>
      </c>
      <c r="B3" s="176"/>
      <c r="C3" s="49"/>
    </row>
    <row r="5" spans="1:3" ht="66.75" customHeight="1">
      <c r="A5" s="50"/>
      <c r="B5" s="93" t="s">
        <v>55</v>
      </c>
      <c r="C5" s="93" t="s">
        <v>56</v>
      </c>
    </row>
    <row r="6" spans="1:3" ht="15">
      <c r="A6" s="95" t="s">
        <v>57</v>
      </c>
      <c r="B6" s="94" t="s">
        <v>54</v>
      </c>
      <c r="C6" s="94" t="s">
        <v>54</v>
      </c>
    </row>
    <row r="7" spans="1:3" ht="12">
      <c r="A7" s="96" t="s">
        <v>58</v>
      </c>
      <c r="B7" s="150">
        <v>1170789</v>
      </c>
      <c r="C7" s="150">
        <v>1024366</v>
      </c>
    </row>
    <row r="8" spans="1:3" ht="12">
      <c r="A8" s="96" t="s">
        <v>59</v>
      </c>
      <c r="B8" s="150">
        <v>-584152</v>
      </c>
      <c r="C8" s="150">
        <v>-421503</v>
      </c>
    </row>
    <row r="9" spans="1:3" ht="12">
      <c r="A9" s="96" t="s">
        <v>60</v>
      </c>
      <c r="B9" s="150">
        <v>248767</v>
      </c>
      <c r="C9" s="151">
        <v>259901</v>
      </c>
    </row>
    <row r="10" spans="1:3" ht="12">
      <c r="A10" s="96" t="s">
        <v>61</v>
      </c>
      <c r="B10" s="150">
        <v>-28445</v>
      </c>
      <c r="C10" s="150">
        <v>-59408</v>
      </c>
    </row>
    <row r="11" spans="1:3" ht="12">
      <c r="A11" s="96" t="s">
        <v>62</v>
      </c>
      <c r="B11" s="150">
        <v>146360</v>
      </c>
      <c r="C11" s="150">
        <v>123357</v>
      </c>
    </row>
    <row r="12" spans="1:3" ht="12">
      <c r="A12" s="97" t="s">
        <v>63</v>
      </c>
      <c r="B12" s="150">
        <v>0</v>
      </c>
      <c r="C12" s="150">
        <v>0</v>
      </c>
    </row>
    <row r="13" spans="1:3" ht="12">
      <c r="A13" s="97" t="s">
        <v>64</v>
      </c>
      <c r="B13" s="150">
        <v>1498</v>
      </c>
      <c r="C13" s="150">
        <v>3333</v>
      </c>
    </row>
    <row r="14" spans="1:3" ht="12">
      <c r="A14" s="97" t="s">
        <v>65</v>
      </c>
      <c r="B14" s="152">
        <v>-700887</v>
      </c>
      <c r="C14" s="152">
        <v>-623364</v>
      </c>
    </row>
    <row r="15" spans="1:3" ht="12">
      <c r="A15" s="98" t="s">
        <v>66</v>
      </c>
      <c r="B15" s="150">
        <f>SUM(B7:B14)</f>
        <v>253930</v>
      </c>
      <c r="C15" s="150">
        <f>SUM(C7:C14)</f>
        <v>306682</v>
      </c>
    </row>
    <row r="16" spans="1:3" ht="12">
      <c r="A16" s="99" t="s">
        <v>67</v>
      </c>
      <c r="B16" s="153"/>
      <c r="C16" s="153"/>
    </row>
    <row r="17" spans="1:3" ht="24">
      <c r="A17" s="100" t="s">
        <v>68</v>
      </c>
      <c r="B17" s="150"/>
      <c r="C17" s="150"/>
    </row>
    <row r="18" spans="1:3" ht="12.75">
      <c r="A18" s="77" t="s">
        <v>11</v>
      </c>
      <c r="B18" s="150">
        <v>0</v>
      </c>
      <c r="C18" s="150">
        <v>0</v>
      </c>
    </row>
    <row r="19" spans="1:3" ht="12">
      <c r="A19" s="97" t="s">
        <v>69</v>
      </c>
      <c r="B19" s="150">
        <v>0</v>
      </c>
      <c r="C19" s="150">
        <v>0</v>
      </c>
    </row>
    <row r="20" spans="1:3" ht="12">
      <c r="A20" s="97" t="s">
        <v>70</v>
      </c>
      <c r="B20" s="150">
        <v>-710902</v>
      </c>
      <c r="C20" s="150">
        <v>0</v>
      </c>
    </row>
    <row r="21" spans="1:3" ht="12">
      <c r="A21" s="97" t="s">
        <v>71</v>
      </c>
      <c r="B21" s="150">
        <v>54478</v>
      </c>
      <c r="C21" s="150">
        <v>-70516</v>
      </c>
    </row>
    <row r="22" spans="1:3" ht="12">
      <c r="A22" s="99" t="s">
        <v>72</v>
      </c>
      <c r="B22" s="150">
        <v>-258205</v>
      </c>
      <c r="C22" s="150">
        <v>-836894</v>
      </c>
    </row>
    <row r="23" spans="1:3" ht="12">
      <c r="A23" s="97" t="s">
        <v>69</v>
      </c>
      <c r="B23" s="150">
        <v>-22463</v>
      </c>
      <c r="C23" s="150">
        <v>-76481</v>
      </c>
    </row>
    <row r="24" spans="1:3" ht="19.5" customHeight="1">
      <c r="A24" s="97" t="s">
        <v>70</v>
      </c>
      <c r="B24" s="150"/>
      <c r="C24" s="150"/>
    </row>
    <row r="25" spans="1:3" ht="24">
      <c r="A25" s="100" t="s">
        <v>68</v>
      </c>
      <c r="B25" s="150">
        <v>190479</v>
      </c>
      <c r="C25" s="150">
        <v>733440</v>
      </c>
    </row>
    <row r="26" spans="1:3" ht="12">
      <c r="A26" s="97" t="s">
        <v>73</v>
      </c>
      <c r="B26" s="150">
        <v>2888825</v>
      </c>
      <c r="C26" s="150">
        <v>433592</v>
      </c>
    </row>
    <row r="27" spans="1:3" ht="12">
      <c r="A27" s="101" t="s">
        <v>74</v>
      </c>
      <c r="B27" s="150">
        <v>6348</v>
      </c>
      <c r="C27" s="150">
        <v>442</v>
      </c>
    </row>
    <row r="28" spans="1:3" ht="12.75" thickBot="1">
      <c r="A28" s="102" t="s">
        <v>75</v>
      </c>
      <c r="B28" s="154">
        <v>-508</v>
      </c>
      <c r="C28" s="150">
        <v>13715</v>
      </c>
    </row>
    <row r="29" spans="1:3" ht="12.75" thickBot="1">
      <c r="A29" s="103" t="s">
        <v>76</v>
      </c>
      <c r="B29" s="153">
        <f>SUM(B15:B28)</f>
        <v>2401982</v>
      </c>
      <c r="C29" s="153">
        <f>SUM(C15:C28)</f>
        <v>503980</v>
      </c>
    </row>
    <row r="30" spans="1:3" ht="12.75" thickBot="1">
      <c r="A30" s="104" t="s">
        <v>77</v>
      </c>
      <c r="B30" s="154">
        <v>-12120</v>
      </c>
      <c r="C30" s="151">
        <v>-17535</v>
      </c>
    </row>
    <row r="31" spans="1:3" ht="12.75" thickBot="1">
      <c r="A31" s="102" t="s">
        <v>78</v>
      </c>
      <c r="B31" s="155">
        <f>B29+B30</f>
        <v>2389862</v>
      </c>
      <c r="C31" s="155">
        <f>C29+C30</f>
        <v>486445</v>
      </c>
    </row>
    <row r="32" spans="1:3" ht="12">
      <c r="A32" s="105" t="s">
        <v>79</v>
      </c>
      <c r="B32" s="153"/>
      <c r="C32" s="153"/>
    </row>
    <row r="33" spans="1:3" ht="12">
      <c r="A33" s="106" t="s">
        <v>80</v>
      </c>
      <c r="B33" s="150">
        <v>-132730</v>
      </c>
      <c r="C33" s="150">
        <v>-206495</v>
      </c>
    </row>
    <row r="34" spans="1:3" ht="12.75" thickBot="1">
      <c r="A34" s="107" t="s">
        <v>81</v>
      </c>
      <c r="B34" s="150">
        <v>1071</v>
      </c>
      <c r="C34" s="150">
        <v>346</v>
      </c>
    </row>
    <row r="35" spans="1:3" ht="12">
      <c r="A35" s="52" t="s">
        <v>0</v>
      </c>
      <c r="B35" s="150">
        <v>-319174</v>
      </c>
      <c r="C35" s="151">
        <v>-671460</v>
      </c>
    </row>
    <row r="36" spans="1:3" ht="12.75" thickBot="1">
      <c r="A36" s="107" t="s">
        <v>82</v>
      </c>
      <c r="B36" s="150">
        <v>225131</v>
      </c>
      <c r="C36" s="156">
        <v>634495</v>
      </c>
    </row>
    <row r="37" spans="1:3" ht="12.75" thickBot="1">
      <c r="A37" s="95" t="s">
        <v>83</v>
      </c>
      <c r="B37" s="154">
        <f>SUM(B33:B36)</f>
        <v>-225702</v>
      </c>
      <c r="C37" s="157">
        <f>SUM(C33:C36)</f>
        <v>-243114</v>
      </c>
    </row>
    <row r="38" spans="1:3" ht="12">
      <c r="A38" s="106" t="s">
        <v>84</v>
      </c>
      <c r="B38" s="153"/>
      <c r="C38" s="150"/>
    </row>
    <row r="39" spans="1:3" ht="12">
      <c r="A39" s="106" t="s">
        <v>85</v>
      </c>
      <c r="B39" s="150">
        <v>-186535</v>
      </c>
      <c r="C39" s="150">
        <v>169690</v>
      </c>
    </row>
    <row r="40" spans="1:3" ht="12">
      <c r="A40" s="51" t="s">
        <v>86</v>
      </c>
      <c r="B40" s="158">
        <v>820</v>
      </c>
      <c r="C40" s="158">
        <v>-121586</v>
      </c>
    </row>
    <row r="41" spans="1:3" ht="12.75" thickBot="1">
      <c r="A41" s="102" t="s">
        <v>87</v>
      </c>
      <c r="B41" s="159">
        <v>-47607</v>
      </c>
      <c r="C41" s="151">
        <v>-68922</v>
      </c>
    </row>
    <row r="42" spans="1:3" ht="12.75" thickBot="1">
      <c r="A42" s="103" t="s">
        <v>76</v>
      </c>
      <c r="B42" s="160">
        <f>SUM(B39:B41)</f>
        <v>-233322</v>
      </c>
      <c r="C42" s="160">
        <f>SUM(C39:C41)</f>
        <v>-20818</v>
      </c>
    </row>
    <row r="43" spans="1:3" ht="24">
      <c r="A43" s="108" t="s">
        <v>88</v>
      </c>
      <c r="B43" s="150">
        <v>-43409</v>
      </c>
      <c r="C43" s="150">
        <v>43869</v>
      </c>
    </row>
    <row r="44" spans="1:3" ht="12">
      <c r="A44" s="108" t="s">
        <v>89</v>
      </c>
      <c r="B44" s="150">
        <f>B31+B37+B42+B43</f>
        <v>1887429</v>
      </c>
      <c r="C44" s="150">
        <f>C31+C37+C42+C43</f>
        <v>266382</v>
      </c>
    </row>
    <row r="45" spans="1:3" ht="12">
      <c r="A45" s="106" t="s">
        <v>90</v>
      </c>
      <c r="B45" s="150">
        <v>2154829</v>
      </c>
      <c r="C45" s="150">
        <v>1888447</v>
      </c>
    </row>
    <row r="46" spans="1:3" ht="12">
      <c r="A46" s="95" t="s">
        <v>91</v>
      </c>
      <c r="B46" s="161">
        <f>SUM(B44:B45)</f>
        <v>4042258</v>
      </c>
      <c r="C46" s="161">
        <f>SUM(C44:C45)</f>
        <v>2154829</v>
      </c>
    </row>
    <row r="47" spans="1:3" ht="12">
      <c r="A47" s="53"/>
      <c r="B47" s="54"/>
      <c r="C47" s="54"/>
    </row>
    <row r="48" spans="1:3" ht="12">
      <c r="A48" s="53"/>
      <c r="B48" s="54"/>
      <c r="C48" s="54"/>
    </row>
    <row r="49" spans="1:246" ht="14.25">
      <c r="A49" s="40"/>
      <c r="B49" s="13"/>
      <c r="C49" s="14"/>
      <c r="D49" s="14"/>
      <c r="E49" s="40"/>
      <c r="F49" s="14"/>
      <c r="H49" s="40"/>
      <c r="I49" s="14"/>
      <c r="J49" s="14"/>
      <c r="L49" s="40"/>
      <c r="M49" s="14"/>
      <c r="N49" s="14"/>
      <c r="P49" s="40"/>
      <c r="Q49" s="14"/>
      <c r="R49" s="14"/>
      <c r="T49" s="40"/>
      <c r="U49" s="14"/>
      <c r="V49" s="14"/>
      <c r="X49" s="40"/>
      <c r="Y49" s="14"/>
      <c r="Z49" s="14"/>
      <c r="AB49" s="40"/>
      <c r="AC49" s="14"/>
      <c r="AD49" s="14"/>
      <c r="AF49" s="40"/>
      <c r="AG49" s="14"/>
      <c r="AH49" s="14"/>
      <c r="AJ49" s="40"/>
      <c r="AK49" s="14"/>
      <c r="AL49" s="14"/>
      <c r="AN49" s="40"/>
      <c r="AO49" s="14"/>
      <c r="AP49" s="14"/>
      <c r="AR49" s="40"/>
      <c r="AS49" s="14"/>
      <c r="AT49" s="14"/>
      <c r="AV49" s="40"/>
      <c r="AW49" s="14"/>
      <c r="AX49" s="14"/>
      <c r="AZ49" s="40"/>
      <c r="BA49" s="14"/>
      <c r="BB49" s="14"/>
      <c r="BD49" s="40"/>
      <c r="BE49" s="14"/>
      <c r="BF49" s="14"/>
      <c r="BH49" s="40"/>
      <c r="BI49" s="14"/>
      <c r="BJ49" s="14"/>
      <c r="BL49" s="40"/>
      <c r="BM49" s="14"/>
      <c r="BN49" s="14"/>
      <c r="BP49" s="40"/>
      <c r="BQ49" s="14"/>
      <c r="BR49" s="14"/>
      <c r="BT49" s="40"/>
      <c r="BU49" s="14"/>
      <c r="BV49" s="14"/>
      <c r="BX49" s="40"/>
      <c r="BY49" s="14"/>
      <c r="BZ49" s="14"/>
      <c r="CB49" s="40"/>
      <c r="CC49" s="14"/>
      <c r="CD49" s="14"/>
      <c r="CF49" s="40"/>
      <c r="CG49" s="14"/>
      <c r="CH49" s="14"/>
      <c r="CJ49" s="40"/>
      <c r="CK49" s="14"/>
      <c r="CL49" s="14"/>
      <c r="CN49" s="40"/>
      <c r="CO49" s="14"/>
      <c r="CP49" s="14"/>
      <c r="CR49" s="40"/>
      <c r="CS49" s="14"/>
      <c r="CT49" s="14"/>
      <c r="CV49" s="40"/>
      <c r="CW49" s="14"/>
      <c r="CX49" s="14"/>
      <c r="CZ49" s="40"/>
      <c r="DA49" s="14"/>
      <c r="DB49" s="14"/>
      <c r="DD49" s="40"/>
      <c r="DE49" s="14"/>
      <c r="DF49" s="14"/>
      <c r="DH49" s="40"/>
      <c r="DI49" s="14"/>
      <c r="DJ49" s="14"/>
      <c r="DL49" s="40"/>
      <c r="DM49" s="14"/>
      <c r="DN49" s="14"/>
      <c r="DP49" s="40"/>
      <c r="DQ49" s="14"/>
      <c r="DR49" s="14"/>
      <c r="DT49" s="40"/>
      <c r="DU49" s="14"/>
      <c r="DV49" s="14"/>
      <c r="DX49" s="40"/>
      <c r="DY49" s="14"/>
      <c r="DZ49" s="14"/>
      <c r="EB49" s="40"/>
      <c r="EC49" s="14"/>
      <c r="ED49" s="14"/>
      <c r="EF49" s="40"/>
      <c r="EG49" s="14"/>
      <c r="EH49" s="14"/>
      <c r="EJ49" s="40"/>
      <c r="EK49" s="14"/>
      <c r="EL49" s="14"/>
      <c r="EN49" s="40"/>
      <c r="EO49" s="14"/>
      <c r="EP49" s="14"/>
      <c r="ER49" s="40"/>
      <c r="ES49" s="14"/>
      <c r="ET49" s="14"/>
      <c r="EV49" s="40"/>
      <c r="EW49" s="14"/>
      <c r="EX49" s="14"/>
      <c r="EZ49" s="40"/>
      <c r="FA49" s="14"/>
      <c r="FB49" s="14"/>
      <c r="FD49" s="40"/>
      <c r="FE49" s="14"/>
      <c r="FF49" s="14"/>
      <c r="FH49" s="40"/>
      <c r="FI49" s="14"/>
      <c r="FJ49" s="14"/>
      <c r="FL49" s="40"/>
      <c r="FM49" s="14"/>
      <c r="FN49" s="14"/>
      <c r="FP49" s="40"/>
      <c r="FQ49" s="14"/>
      <c r="FR49" s="14"/>
      <c r="FT49" s="40"/>
      <c r="FU49" s="14"/>
      <c r="FV49" s="14"/>
      <c r="FX49" s="40"/>
      <c r="FY49" s="14"/>
      <c r="FZ49" s="14"/>
      <c r="GB49" s="40"/>
      <c r="GC49" s="14"/>
      <c r="GD49" s="14"/>
      <c r="GF49" s="40"/>
      <c r="GG49" s="14"/>
      <c r="GH49" s="14"/>
      <c r="GJ49" s="40"/>
      <c r="GK49" s="14"/>
      <c r="GL49" s="14"/>
      <c r="GN49" s="40"/>
      <c r="GO49" s="14"/>
      <c r="GP49" s="14"/>
      <c r="GR49" s="40"/>
      <c r="GS49" s="14"/>
      <c r="GT49" s="14"/>
      <c r="GV49" s="40"/>
      <c r="GW49" s="14"/>
      <c r="GX49" s="14"/>
      <c r="GZ49" s="40"/>
      <c r="HA49" s="14"/>
      <c r="HB49" s="14"/>
      <c r="HD49" s="40"/>
      <c r="HE49" s="14"/>
      <c r="HF49" s="14"/>
      <c r="HH49" s="40"/>
      <c r="HI49" s="14"/>
      <c r="HJ49" s="14"/>
      <c r="HL49" s="40"/>
      <c r="HM49" s="14"/>
      <c r="HN49" s="14"/>
      <c r="HP49" s="40"/>
      <c r="HQ49" s="14"/>
      <c r="HR49" s="14"/>
      <c r="HT49" s="40"/>
      <c r="HU49" s="14"/>
      <c r="HV49" s="14"/>
      <c r="HX49" s="40"/>
      <c r="HY49" s="14"/>
      <c r="HZ49" s="14"/>
      <c r="IB49" s="40"/>
      <c r="IC49" s="14"/>
      <c r="ID49" s="14"/>
      <c r="IF49" s="40"/>
      <c r="IG49" s="14"/>
      <c r="IH49" s="14"/>
      <c r="IJ49" s="40"/>
      <c r="IK49" s="14"/>
      <c r="IL49" s="14"/>
    </row>
    <row r="50" spans="1:246" ht="14.25">
      <c r="A50" s="47" t="s">
        <v>32</v>
      </c>
      <c r="C50" s="44" t="s">
        <v>33</v>
      </c>
      <c r="D50" s="14"/>
      <c r="E50" s="40"/>
      <c r="F50" s="14"/>
      <c r="H50" s="40"/>
      <c r="I50" s="14"/>
      <c r="J50" s="14"/>
      <c r="L50" s="40"/>
      <c r="M50" s="14"/>
      <c r="N50" s="14"/>
      <c r="P50" s="40"/>
      <c r="Q50" s="14"/>
      <c r="R50" s="14"/>
      <c r="T50" s="40"/>
      <c r="U50" s="14"/>
      <c r="V50" s="14"/>
      <c r="X50" s="40"/>
      <c r="Y50" s="14"/>
      <c r="Z50" s="14"/>
      <c r="AB50" s="40"/>
      <c r="AC50" s="14"/>
      <c r="AD50" s="14"/>
      <c r="AF50" s="40"/>
      <c r="AG50" s="14"/>
      <c r="AH50" s="14"/>
      <c r="AJ50" s="40"/>
      <c r="AK50" s="14"/>
      <c r="AL50" s="14"/>
      <c r="AN50" s="40"/>
      <c r="AO50" s="14"/>
      <c r="AP50" s="14"/>
      <c r="AR50" s="40"/>
      <c r="AS50" s="14"/>
      <c r="AT50" s="14"/>
      <c r="AV50" s="40"/>
      <c r="AW50" s="14"/>
      <c r="AX50" s="14"/>
      <c r="AZ50" s="40"/>
      <c r="BA50" s="14"/>
      <c r="BB50" s="14"/>
      <c r="BD50" s="40"/>
      <c r="BE50" s="14"/>
      <c r="BF50" s="14"/>
      <c r="BH50" s="40"/>
      <c r="BI50" s="14"/>
      <c r="BJ50" s="14"/>
      <c r="BL50" s="40"/>
      <c r="BM50" s="14"/>
      <c r="BN50" s="14"/>
      <c r="BP50" s="40"/>
      <c r="BQ50" s="14"/>
      <c r="BR50" s="14"/>
      <c r="BT50" s="40"/>
      <c r="BU50" s="14"/>
      <c r="BV50" s="14"/>
      <c r="BX50" s="40"/>
      <c r="BY50" s="14"/>
      <c r="BZ50" s="14"/>
      <c r="CB50" s="40"/>
      <c r="CC50" s="14"/>
      <c r="CD50" s="14"/>
      <c r="CF50" s="40"/>
      <c r="CG50" s="14"/>
      <c r="CH50" s="14"/>
      <c r="CJ50" s="40"/>
      <c r="CK50" s="14"/>
      <c r="CL50" s="14"/>
      <c r="CN50" s="40"/>
      <c r="CO50" s="14"/>
      <c r="CP50" s="14"/>
      <c r="CR50" s="40"/>
      <c r="CS50" s="14"/>
      <c r="CT50" s="14"/>
      <c r="CV50" s="40"/>
      <c r="CW50" s="14"/>
      <c r="CX50" s="14"/>
      <c r="CZ50" s="40"/>
      <c r="DA50" s="14"/>
      <c r="DB50" s="14"/>
      <c r="DD50" s="40"/>
      <c r="DE50" s="14"/>
      <c r="DF50" s="14"/>
      <c r="DH50" s="40"/>
      <c r="DI50" s="14"/>
      <c r="DJ50" s="14"/>
      <c r="DL50" s="40"/>
      <c r="DM50" s="14"/>
      <c r="DN50" s="14"/>
      <c r="DP50" s="40"/>
      <c r="DQ50" s="14"/>
      <c r="DR50" s="14"/>
      <c r="DT50" s="40"/>
      <c r="DU50" s="14"/>
      <c r="DV50" s="14"/>
      <c r="DX50" s="40"/>
      <c r="DY50" s="14"/>
      <c r="DZ50" s="14"/>
      <c r="EB50" s="40"/>
      <c r="EC50" s="14"/>
      <c r="ED50" s="14"/>
      <c r="EF50" s="40"/>
      <c r="EG50" s="14"/>
      <c r="EH50" s="14"/>
      <c r="EJ50" s="40"/>
      <c r="EK50" s="14"/>
      <c r="EL50" s="14"/>
      <c r="EN50" s="40"/>
      <c r="EO50" s="14"/>
      <c r="EP50" s="14"/>
      <c r="ER50" s="40"/>
      <c r="ES50" s="14"/>
      <c r="ET50" s="14"/>
      <c r="EV50" s="40"/>
      <c r="EW50" s="14"/>
      <c r="EX50" s="14"/>
      <c r="EZ50" s="40"/>
      <c r="FA50" s="14"/>
      <c r="FB50" s="14"/>
      <c r="FD50" s="40"/>
      <c r="FE50" s="14"/>
      <c r="FF50" s="14"/>
      <c r="FH50" s="40"/>
      <c r="FI50" s="14"/>
      <c r="FJ50" s="14"/>
      <c r="FL50" s="40"/>
      <c r="FM50" s="14"/>
      <c r="FN50" s="14"/>
      <c r="FP50" s="40"/>
      <c r="FQ50" s="14"/>
      <c r="FR50" s="14"/>
      <c r="FT50" s="40"/>
      <c r="FU50" s="14"/>
      <c r="FV50" s="14"/>
      <c r="FX50" s="40"/>
      <c r="FY50" s="14"/>
      <c r="FZ50" s="14"/>
      <c r="GB50" s="40"/>
      <c r="GC50" s="14"/>
      <c r="GD50" s="14"/>
      <c r="GF50" s="40"/>
      <c r="GG50" s="14"/>
      <c r="GH50" s="14"/>
      <c r="GJ50" s="40"/>
      <c r="GK50" s="14"/>
      <c r="GL50" s="14"/>
      <c r="GN50" s="40"/>
      <c r="GO50" s="14"/>
      <c r="GP50" s="14"/>
      <c r="GR50" s="40"/>
      <c r="GS50" s="14"/>
      <c r="GT50" s="14"/>
      <c r="GV50" s="40"/>
      <c r="GW50" s="14"/>
      <c r="GX50" s="14"/>
      <c r="GZ50" s="40"/>
      <c r="HA50" s="14"/>
      <c r="HB50" s="14"/>
      <c r="HD50" s="40"/>
      <c r="HE50" s="14"/>
      <c r="HF50" s="14"/>
      <c r="HH50" s="40"/>
      <c r="HI50" s="14"/>
      <c r="HJ50" s="14"/>
      <c r="HL50" s="40"/>
      <c r="HM50" s="14"/>
      <c r="HN50" s="14"/>
      <c r="HP50" s="40"/>
      <c r="HQ50" s="14"/>
      <c r="HR50" s="14"/>
      <c r="HT50" s="40"/>
      <c r="HU50" s="14"/>
      <c r="HV50" s="14"/>
      <c r="HX50" s="40"/>
      <c r="HY50" s="14"/>
      <c r="HZ50" s="14"/>
      <c r="IB50" s="40"/>
      <c r="IC50" s="14"/>
      <c r="ID50" s="14"/>
      <c r="IF50" s="40"/>
      <c r="IG50" s="14"/>
      <c r="IH50" s="14"/>
      <c r="IJ50" s="40"/>
      <c r="IK50" s="14"/>
      <c r="IL50" s="14"/>
    </row>
    <row r="51" spans="4:246" ht="14.25">
      <c r="D51" s="14"/>
      <c r="E51" s="40"/>
      <c r="F51" s="14"/>
      <c r="H51" s="40"/>
      <c r="I51" s="14"/>
      <c r="J51" s="14"/>
      <c r="L51" s="40"/>
      <c r="M51" s="14"/>
      <c r="N51" s="14"/>
      <c r="P51" s="40"/>
      <c r="Q51" s="14"/>
      <c r="R51" s="14"/>
      <c r="T51" s="40"/>
      <c r="U51" s="14"/>
      <c r="V51" s="14"/>
      <c r="X51" s="40"/>
      <c r="Y51" s="14"/>
      <c r="Z51" s="14"/>
      <c r="AB51" s="40"/>
      <c r="AC51" s="14"/>
      <c r="AD51" s="14"/>
      <c r="AF51" s="40"/>
      <c r="AG51" s="14"/>
      <c r="AH51" s="14"/>
      <c r="AJ51" s="40"/>
      <c r="AK51" s="14"/>
      <c r="AL51" s="14"/>
      <c r="AN51" s="40"/>
      <c r="AO51" s="14"/>
      <c r="AP51" s="14"/>
      <c r="AR51" s="40"/>
      <c r="AS51" s="14"/>
      <c r="AT51" s="14"/>
      <c r="AV51" s="40"/>
      <c r="AW51" s="14"/>
      <c r="AX51" s="14"/>
      <c r="AZ51" s="40"/>
      <c r="BA51" s="14"/>
      <c r="BB51" s="14"/>
      <c r="BD51" s="40"/>
      <c r="BE51" s="14"/>
      <c r="BF51" s="14"/>
      <c r="BH51" s="40"/>
      <c r="BI51" s="14"/>
      <c r="BJ51" s="14"/>
      <c r="BL51" s="40"/>
      <c r="BM51" s="14"/>
      <c r="BN51" s="14"/>
      <c r="BP51" s="40"/>
      <c r="BQ51" s="14"/>
      <c r="BR51" s="14"/>
      <c r="BT51" s="40"/>
      <c r="BU51" s="14"/>
      <c r="BV51" s="14"/>
      <c r="BX51" s="40"/>
      <c r="BY51" s="14"/>
      <c r="BZ51" s="14"/>
      <c r="CB51" s="40"/>
      <c r="CC51" s="14"/>
      <c r="CD51" s="14"/>
      <c r="CF51" s="40"/>
      <c r="CG51" s="14"/>
      <c r="CH51" s="14"/>
      <c r="CJ51" s="40"/>
      <c r="CK51" s="14"/>
      <c r="CL51" s="14"/>
      <c r="CN51" s="40"/>
      <c r="CO51" s="14"/>
      <c r="CP51" s="14"/>
      <c r="CR51" s="40"/>
      <c r="CS51" s="14"/>
      <c r="CT51" s="14"/>
      <c r="CV51" s="40"/>
      <c r="CW51" s="14"/>
      <c r="CX51" s="14"/>
      <c r="CZ51" s="40"/>
      <c r="DA51" s="14"/>
      <c r="DB51" s="14"/>
      <c r="DD51" s="40"/>
      <c r="DE51" s="14"/>
      <c r="DF51" s="14"/>
      <c r="DH51" s="40"/>
      <c r="DI51" s="14"/>
      <c r="DJ51" s="14"/>
      <c r="DL51" s="40"/>
      <c r="DM51" s="14"/>
      <c r="DN51" s="14"/>
      <c r="DP51" s="40"/>
      <c r="DQ51" s="14"/>
      <c r="DR51" s="14"/>
      <c r="DT51" s="40"/>
      <c r="DU51" s="14"/>
      <c r="DV51" s="14"/>
      <c r="DX51" s="40"/>
      <c r="DY51" s="14"/>
      <c r="DZ51" s="14"/>
      <c r="EB51" s="40"/>
      <c r="EC51" s="14"/>
      <c r="ED51" s="14"/>
      <c r="EF51" s="40"/>
      <c r="EG51" s="14"/>
      <c r="EH51" s="14"/>
      <c r="EJ51" s="40"/>
      <c r="EK51" s="14"/>
      <c r="EL51" s="14"/>
      <c r="EN51" s="40"/>
      <c r="EO51" s="14"/>
      <c r="EP51" s="14"/>
      <c r="ER51" s="40"/>
      <c r="ES51" s="14"/>
      <c r="ET51" s="14"/>
      <c r="EV51" s="40"/>
      <c r="EW51" s="14"/>
      <c r="EX51" s="14"/>
      <c r="EZ51" s="40"/>
      <c r="FA51" s="14"/>
      <c r="FB51" s="14"/>
      <c r="FD51" s="40"/>
      <c r="FE51" s="14"/>
      <c r="FF51" s="14"/>
      <c r="FH51" s="40"/>
      <c r="FI51" s="14"/>
      <c r="FJ51" s="14"/>
      <c r="FL51" s="40"/>
      <c r="FM51" s="14"/>
      <c r="FN51" s="14"/>
      <c r="FP51" s="40"/>
      <c r="FQ51" s="14"/>
      <c r="FR51" s="14"/>
      <c r="FT51" s="40"/>
      <c r="FU51" s="14"/>
      <c r="FV51" s="14"/>
      <c r="FX51" s="40"/>
      <c r="FY51" s="14"/>
      <c r="FZ51" s="14"/>
      <c r="GB51" s="40"/>
      <c r="GC51" s="14"/>
      <c r="GD51" s="14"/>
      <c r="GF51" s="40"/>
      <c r="GG51" s="14"/>
      <c r="GH51" s="14"/>
      <c r="GJ51" s="40"/>
      <c r="GK51" s="14"/>
      <c r="GL51" s="14"/>
      <c r="GN51" s="40"/>
      <c r="GO51" s="14"/>
      <c r="GP51" s="14"/>
      <c r="GR51" s="40"/>
      <c r="GS51" s="14"/>
      <c r="GT51" s="14"/>
      <c r="GV51" s="40"/>
      <c r="GW51" s="14"/>
      <c r="GX51" s="14"/>
      <c r="GZ51" s="40"/>
      <c r="HA51" s="14"/>
      <c r="HB51" s="14"/>
      <c r="HD51" s="40"/>
      <c r="HE51" s="14"/>
      <c r="HF51" s="14"/>
      <c r="HH51" s="40"/>
      <c r="HI51" s="14"/>
      <c r="HJ51" s="14"/>
      <c r="HL51" s="40"/>
      <c r="HM51" s="14"/>
      <c r="HN51" s="14"/>
      <c r="HP51" s="40"/>
      <c r="HQ51" s="14"/>
      <c r="HR51" s="14"/>
      <c r="HT51" s="40"/>
      <c r="HU51" s="14"/>
      <c r="HV51" s="14"/>
      <c r="HX51" s="40"/>
      <c r="HY51" s="14"/>
      <c r="HZ51" s="14"/>
      <c r="IB51" s="40"/>
      <c r="IC51" s="14"/>
      <c r="ID51" s="14"/>
      <c r="IF51" s="40"/>
      <c r="IG51" s="14"/>
      <c r="IH51" s="14"/>
      <c r="IJ51" s="40"/>
      <c r="IK51" s="14"/>
      <c r="IL51" s="14"/>
    </row>
    <row r="52" spans="4:246" ht="14.25">
      <c r="D52" s="14"/>
      <c r="E52" s="40"/>
      <c r="F52" s="14"/>
      <c r="H52" s="40"/>
      <c r="I52" s="14"/>
      <c r="J52" s="14"/>
      <c r="L52" s="40"/>
      <c r="M52" s="14"/>
      <c r="N52" s="14"/>
      <c r="P52" s="40"/>
      <c r="Q52" s="14"/>
      <c r="R52" s="14"/>
      <c r="T52" s="40"/>
      <c r="U52" s="14"/>
      <c r="V52" s="14"/>
      <c r="X52" s="40"/>
      <c r="Y52" s="14"/>
      <c r="Z52" s="14"/>
      <c r="AB52" s="40"/>
      <c r="AC52" s="14"/>
      <c r="AD52" s="14"/>
      <c r="AF52" s="40"/>
      <c r="AG52" s="14"/>
      <c r="AH52" s="14"/>
      <c r="AJ52" s="40"/>
      <c r="AK52" s="14"/>
      <c r="AL52" s="14"/>
      <c r="AN52" s="40"/>
      <c r="AO52" s="14"/>
      <c r="AP52" s="14"/>
      <c r="AR52" s="40"/>
      <c r="AS52" s="14"/>
      <c r="AT52" s="14"/>
      <c r="AV52" s="40"/>
      <c r="AW52" s="14"/>
      <c r="AX52" s="14"/>
      <c r="AZ52" s="40"/>
      <c r="BA52" s="14"/>
      <c r="BB52" s="14"/>
      <c r="BD52" s="40"/>
      <c r="BE52" s="14"/>
      <c r="BF52" s="14"/>
      <c r="BH52" s="40"/>
      <c r="BI52" s="14"/>
      <c r="BJ52" s="14"/>
      <c r="BL52" s="40"/>
      <c r="BM52" s="14"/>
      <c r="BN52" s="14"/>
      <c r="BP52" s="40"/>
      <c r="BQ52" s="14"/>
      <c r="BR52" s="14"/>
      <c r="BT52" s="40"/>
      <c r="BU52" s="14"/>
      <c r="BV52" s="14"/>
      <c r="BX52" s="40"/>
      <c r="BY52" s="14"/>
      <c r="BZ52" s="14"/>
      <c r="CB52" s="40"/>
      <c r="CC52" s="14"/>
      <c r="CD52" s="14"/>
      <c r="CF52" s="40"/>
      <c r="CG52" s="14"/>
      <c r="CH52" s="14"/>
      <c r="CJ52" s="40"/>
      <c r="CK52" s="14"/>
      <c r="CL52" s="14"/>
      <c r="CN52" s="40"/>
      <c r="CO52" s="14"/>
      <c r="CP52" s="14"/>
      <c r="CR52" s="40"/>
      <c r="CS52" s="14"/>
      <c r="CT52" s="14"/>
      <c r="CV52" s="40"/>
      <c r="CW52" s="14"/>
      <c r="CX52" s="14"/>
      <c r="CZ52" s="40"/>
      <c r="DA52" s="14"/>
      <c r="DB52" s="14"/>
      <c r="DD52" s="40"/>
      <c r="DE52" s="14"/>
      <c r="DF52" s="14"/>
      <c r="DH52" s="40"/>
      <c r="DI52" s="14"/>
      <c r="DJ52" s="14"/>
      <c r="DL52" s="40"/>
      <c r="DM52" s="14"/>
      <c r="DN52" s="14"/>
      <c r="DP52" s="40"/>
      <c r="DQ52" s="14"/>
      <c r="DR52" s="14"/>
      <c r="DT52" s="40"/>
      <c r="DU52" s="14"/>
      <c r="DV52" s="14"/>
      <c r="DX52" s="40"/>
      <c r="DY52" s="14"/>
      <c r="DZ52" s="14"/>
      <c r="EB52" s="40"/>
      <c r="EC52" s="14"/>
      <c r="ED52" s="14"/>
      <c r="EF52" s="40"/>
      <c r="EG52" s="14"/>
      <c r="EH52" s="14"/>
      <c r="EJ52" s="40"/>
      <c r="EK52" s="14"/>
      <c r="EL52" s="14"/>
      <c r="EN52" s="40"/>
      <c r="EO52" s="14"/>
      <c r="EP52" s="14"/>
      <c r="ER52" s="40"/>
      <c r="ES52" s="14"/>
      <c r="ET52" s="14"/>
      <c r="EV52" s="40"/>
      <c r="EW52" s="14"/>
      <c r="EX52" s="14"/>
      <c r="EZ52" s="40"/>
      <c r="FA52" s="14"/>
      <c r="FB52" s="14"/>
      <c r="FD52" s="40"/>
      <c r="FE52" s="14"/>
      <c r="FF52" s="14"/>
      <c r="FH52" s="40"/>
      <c r="FI52" s="14"/>
      <c r="FJ52" s="14"/>
      <c r="FL52" s="40"/>
      <c r="FM52" s="14"/>
      <c r="FN52" s="14"/>
      <c r="FP52" s="40"/>
      <c r="FQ52" s="14"/>
      <c r="FR52" s="14"/>
      <c r="FT52" s="40"/>
      <c r="FU52" s="14"/>
      <c r="FV52" s="14"/>
      <c r="FX52" s="40"/>
      <c r="FY52" s="14"/>
      <c r="FZ52" s="14"/>
      <c r="GB52" s="40"/>
      <c r="GC52" s="14"/>
      <c r="GD52" s="14"/>
      <c r="GF52" s="40"/>
      <c r="GG52" s="14"/>
      <c r="GH52" s="14"/>
      <c r="GJ52" s="40"/>
      <c r="GK52" s="14"/>
      <c r="GL52" s="14"/>
      <c r="GN52" s="40"/>
      <c r="GO52" s="14"/>
      <c r="GP52" s="14"/>
      <c r="GR52" s="40"/>
      <c r="GS52" s="14"/>
      <c r="GT52" s="14"/>
      <c r="GV52" s="40"/>
      <c r="GW52" s="14"/>
      <c r="GX52" s="14"/>
      <c r="GZ52" s="40"/>
      <c r="HA52" s="14"/>
      <c r="HB52" s="14"/>
      <c r="HD52" s="40"/>
      <c r="HE52" s="14"/>
      <c r="HF52" s="14"/>
      <c r="HH52" s="40"/>
      <c r="HI52" s="14"/>
      <c r="HJ52" s="14"/>
      <c r="HL52" s="40"/>
      <c r="HM52" s="14"/>
      <c r="HN52" s="14"/>
      <c r="HP52" s="40"/>
      <c r="HQ52" s="14"/>
      <c r="HR52" s="14"/>
      <c r="HT52" s="40"/>
      <c r="HU52" s="14"/>
      <c r="HV52" s="14"/>
      <c r="HX52" s="40"/>
      <c r="HY52" s="14"/>
      <c r="HZ52" s="14"/>
      <c r="IB52" s="40"/>
      <c r="IC52" s="14"/>
      <c r="ID52" s="14"/>
      <c r="IF52" s="40"/>
      <c r="IG52" s="14"/>
      <c r="IH52" s="14"/>
      <c r="IJ52" s="40"/>
      <c r="IK52" s="14"/>
      <c r="IL52" s="14"/>
    </row>
    <row r="53" spans="1:3" ht="12.75">
      <c r="A53" s="86" t="s">
        <v>34</v>
      </c>
      <c r="C53" s="44" t="s">
        <v>35</v>
      </c>
    </row>
    <row r="54" spans="1:3" ht="14.25">
      <c r="A54" s="40"/>
      <c r="B54" s="40"/>
      <c r="C54" s="40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89" zoomScaleNormal="89" zoomScalePageLayoutView="0" workbookViewId="0" topLeftCell="A1">
      <selection activeCell="M12" sqref="M12"/>
    </sheetView>
  </sheetViews>
  <sheetFormatPr defaultColWidth="9.140625" defaultRowHeight="12.75"/>
  <cols>
    <col min="1" max="1" width="32.28125" style="58" customWidth="1"/>
    <col min="2" max="2" width="12.7109375" style="58" customWidth="1"/>
    <col min="3" max="3" width="19.28125" style="58" customWidth="1"/>
    <col min="4" max="4" width="13.140625" style="58" customWidth="1"/>
    <col min="5" max="5" width="19.28125" style="58" customWidth="1"/>
    <col min="6" max="6" width="14.00390625" style="58" customWidth="1"/>
    <col min="7" max="7" width="10.8515625" style="0" customWidth="1"/>
    <col min="8" max="8" width="31.57421875" style="58" customWidth="1"/>
    <col min="9" max="9" width="16.8515625" style="58" customWidth="1"/>
    <col min="10" max="10" width="15.421875" style="58" customWidth="1"/>
    <col min="11" max="11" width="11.57421875" style="58" customWidth="1"/>
    <col min="12" max="12" width="12.140625" style="58" customWidth="1"/>
    <col min="13" max="13" width="11.421875" style="58" customWidth="1"/>
    <col min="14" max="16384" width="9.140625" style="58" customWidth="1"/>
  </cols>
  <sheetData>
    <row r="1" spans="1:2" ht="15.75">
      <c r="A1" s="56"/>
      <c r="B1" s="57"/>
    </row>
    <row r="2" spans="1:2" ht="15.75">
      <c r="A2" s="56"/>
      <c r="B2" s="57"/>
    </row>
    <row r="3" spans="1:6" ht="13.5" customHeight="1">
      <c r="A3" s="56"/>
      <c r="C3" s="57"/>
      <c r="D3" s="57"/>
      <c r="E3" s="57"/>
      <c r="F3" s="57"/>
    </row>
    <row r="4" spans="1:6" ht="18" customHeight="1">
      <c r="A4" s="177" t="s">
        <v>92</v>
      </c>
      <c r="B4" s="178"/>
      <c r="C4" s="178"/>
      <c r="D4" s="178"/>
      <c r="E4" s="178"/>
      <c r="F4" s="59"/>
    </row>
    <row r="5" spans="1:6" ht="13.5" customHeight="1">
      <c r="A5" s="177" t="s">
        <v>109</v>
      </c>
      <c r="B5" s="175"/>
      <c r="C5" s="175"/>
      <c r="D5" s="175"/>
      <c r="E5" s="175"/>
      <c r="F5" s="60"/>
    </row>
    <row r="6" spans="1:6" ht="12.75" customHeight="1">
      <c r="A6" s="61"/>
      <c r="B6" s="60"/>
      <c r="C6" s="60"/>
      <c r="D6" s="60"/>
      <c r="E6" s="60"/>
      <c r="F6" s="60"/>
    </row>
    <row r="7" spans="1:5" s="63" customFormat="1" ht="46.5" customHeight="1">
      <c r="A7" s="62" t="s">
        <v>93</v>
      </c>
      <c r="B7" s="62" t="s">
        <v>94</v>
      </c>
      <c r="C7" s="62" t="s">
        <v>95</v>
      </c>
      <c r="D7" s="62" t="s">
        <v>27</v>
      </c>
      <c r="E7" s="62" t="s">
        <v>96</v>
      </c>
    </row>
    <row r="8" spans="1:5" s="63" customFormat="1" ht="14.25">
      <c r="A8" s="65"/>
      <c r="B8" s="65"/>
      <c r="C8" s="65"/>
      <c r="D8" s="65"/>
      <c r="E8" s="65"/>
    </row>
    <row r="9" spans="1:7" ht="15" customHeight="1">
      <c r="A9" s="179" t="s">
        <v>112</v>
      </c>
      <c r="B9" s="162">
        <v>781987</v>
      </c>
      <c r="C9" s="162">
        <v>115</v>
      </c>
      <c r="D9" s="163">
        <v>0</v>
      </c>
      <c r="E9" s="162">
        <v>141199</v>
      </c>
      <c r="F9" s="162">
        <f>SUM(B9:E9)</f>
        <v>923301</v>
      </c>
      <c r="G9" s="58"/>
    </row>
    <row r="10" spans="1:7" ht="15" customHeight="1">
      <c r="A10" s="180"/>
      <c r="B10" s="164"/>
      <c r="C10" s="164"/>
      <c r="D10" s="164"/>
      <c r="E10" s="164"/>
      <c r="F10" s="164"/>
      <c r="G10" s="58"/>
    </row>
    <row r="11" spans="1:7" ht="15" customHeight="1">
      <c r="A11" s="181" t="s">
        <v>97</v>
      </c>
      <c r="B11" s="163">
        <v>0</v>
      </c>
      <c r="C11" s="163">
        <v>0</v>
      </c>
      <c r="D11" s="163">
        <v>0</v>
      </c>
      <c r="E11" s="163">
        <v>0</v>
      </c>
      <c r="F11" s="165">
        <f>SUM(B11:E11)</f>
        <v>0</v>
      </c>
      <c r="G11" s="58"/>
    </row>
    <row r="12" spans="1:7" ht="27.75" customHeight="1">
      <c r="A12" s="182" t="s">
        <v>98</v>
      </c>
      <c r="B12" s="163">
        <v>0</v>
      </c>
      <c r="C12" s="163">
        <v>0</v>
      </c>
      <c r="D12" s="163">
        <v>0</v>
      </c>
      <c r="E12" s="163">
        <v>56194</v>
      </c>
      <c r="F12" s="166">
        <f>SUM(B12:E12)</f>
        <v>56194</v>
      </c>
      <c r="G12" s="58"/>
    </row>
    <row r="13" spans="1:7" ht="36" customHeight="1">
      <c r="A13" s="183" t="s">
        <v>111</v>
      </c>
      <c r="B13" s="163"/>
      <c r="C13" s="163">
        <v>235</v>
      </c>
      <c r="D13" s="163"/>
      <c r="E13" s="163">
        <v>0</v>
      </c>
      <c r="F13" s="166">
        <f>SUM(C13:E13)</f>
        <v>235</v>
      </c>
      <c r="G13" s="58"/>
    </row>
    <row r="14" spans="1:7" ht="58.5" customHeight="1">
      <c r="A14" s="181" t="s">
        <v>99</v>
      </c>
      <c r="B14" s="163">
        <v>0</v>
      </c>
      <c r="C14" s="163">
        <v>0</v>
      </c>
      <c r="D14" s="163">
        <v>0</v>
      </c>
      <c r="E14" s="163">
        <v>0</v>
      </c>
      <c r="F14" s="163">
        <f>SUM(B14:E14)</f>
        <v>0</v>
      </c>
      <c r="G14" s="58"/>
    </row>
    <row r="15" spans="1:7" ht="75" customHeight="1">
      <c r="A15" s="182" t="s">
        <v>100</v>
      </c>
      <c r="B15" s="163">
        <v>0</v>
      </c>
      <c r="C15" s="163">
        <v>0</v>
      </c>
      <c r="D15" s="163">
        <v>0</v>
      </c>
      <c r="E15" s="163">
        <v>0</v>
      </c>
      <c r="F15" s="163">
        <f>SUM(B15:E15)</f>
        <v>0</v>
      </c>
      <c r="G15" s="58"/>
    </row>
    <row r="16" spans="1:7" ht="15" customHeight="1">
      <c r="A16" s="179" t="s">
        <v>101</v>
      </c>
      <c r="B16" s="167">
        <f>SUM(B9:B15)</f>
        <v>781987</v>
      </c>
      <c r="C16" s="167">
        <f>SUM(C9:C15)</f>
        <v>350</v>
      </c>
      <c r="D16" s="167">
        <f>SUM(D9:D15)</f>
        <v>0</v>
      </c>
      <c r="E16" s="167">
        <f>SUM(E9:E15)</f>
        <v>197393</v>
      </c>
      <c r="F16" s="168">
        <f>SUM(B16:E16)</f>
        <v>979730</v>
      </c>
      <c r="G16" s="58"/>
    </row>
    <row r="17" spans="1:7" ht="15" customHeight="1">
      <c r="A17" s="184"/>
      <c r="B17" s="184"/>
      <c r="C17" s="184"/>
      <c r="D17" s="184"/>
      <c r="E17" s="184"/>
      <c r="F17" s="184"/>
      <c r="G17" s="58"/>
    </row>
    <row r="18" spans="1:7" ht="27" customHeight="1">
      <c r="A18" s="181" t="s">
        <v>97</v>
      </c>
      <c r="B18" s="163">
        <v>0</v>
      </c>
      <c r="C18" s="163">
        <v>0</v>
      </c>
      <c r="D18" s="163">
        <v>0</v>
      </c>
      <c r="E18" s="163">
        <v>0</v>
      </c>
      <c r="F18" s="165">
        <f>SUM(B18:E18)</f>
        <v>0</v>
      </c>
      <c r="G18" s="58"/>
    </row>
    <row r="19" spans="1:7" ht="35.25" customHeight="1">
      <c r="A19" s="182" t="s">
        <v>98</v>
      </c>
      <c r="B19" s="163">
        <v>0</v>
      </c>
      <c r="C19" s="163">
        <v>0</v>
      </c>
      <c r="D19" s="163">
        <v>0</v>
      </c>
      <c r="E19" s="163">
        <v>72800</v>
      </c>
      <c r="F19" s="166">
        <f>SUM(B19:E19)</f>
        <v>72800</v>
      </c>
      <c r="G19" s="58"/>
    </row>
    <row r="20" spans="1:7" ht="59.25" customHeight="1">
      <c r="A20" s="181" t="s">
        <v>99</v>
      </c>
      <c r="B20" s="163">
        <v>0</v>
      </c>
      <c r="C20" s="163">
        <v>0</v>
      </c>
      <c r="D20" s="163">
        <v>0</v>
      </c>
      <c r="E20" s="163">
        <v>-46576</v>
      </c>
      <c r="F20" s="163">
        <f>SUM(B20:E20)</f>
        <v>-46576</v>
      </c>
      <c r="G20" s="58"/>
    </row>
    <row r="21" spans="1:7" ht="27" customHeight="1">
      <c r="A21" s="182" t="s">
        <v>100</v>
      </c>
      <c r="B21" s="163">
        <v>139323</v>
      </c>
      <c r="C21" s="163">
        <v>-289</v>
      </c>
      <c r="D21" s="163">
        <v>0</v>
      </c>
      <c r="E21" s="163">
        <v>-139707</v>
      </c>
      <c r="F21" s="163">
        <f>SUM(B21:E21)</f>
        <v>-673</v>
      </c>
      <c r="G21" s="58"/>
    </row>
    <row r="22" spans="1:7" ht="15">
      <c r="A22" s="185" t="s">
        <v>102</v>
      </c>
      <c r="B22" s="167">
        <f>SUM(B16:B21)</f>
        <v>921310</v>
      </c>
      <c r="C22" s="167">
        <f>SUM(C16:C21)</f>
        <v>61</v>
      </c>
      <c r="D22" s="167">
        <f>SUM(D16:D21)</f>
        <v>0</v>
      </c>
      <c r="E22" s="167">
        <f>SUM(E16:E21)</f>
        <v>83910</v>
      </c>
      <c r="F22" s="168">
        <f>SUM(B22:E22)</f>
        <v>1005281</v>
      </c>
      <c r="G22" s="58"/>
    </row>
    <row r="23" spans="1:7" ht="15">
      <c r="A23" s="184"/>
      <c r="B23" s="164"/>
      <c r="C23" s="164"/>
      <c r="D23" s="164"/>
      <c r="E23" s="164"/>
      <c r="F23" s="164"/>
      <c r="G23" s="58"/>
    </row>
    <row r="24" spans="1:7" ht="14.25">
      <c r="A24" s="181" t="s">
        <v>97</v>
      </c>
      <c r="B24" s="163">
        <v>0</v>
      </c>
      <c r="C24" s="163">
        <v>0</v>
      </c>
      <c r="D24" s="163">
        <v>0</v>
      </c>
      <c r="E24" s="163">
        <v>0</v>
      </c>
      <c r="F24" s="165">
        <f>SUM(B24:E24)</f>
        <v>0</v>
      </c>
      <c r="G24" s="58"/>
    </row>
    <row r="25" spans="1:7" ht="14.25">
      <c r="A25" s="182" t="s">
        <v>98</v>
      </c>
      <c r="B25" s="163">
        <v>0</v>
      </c>
      <c r="C25" s="163">
        <v>0</v>
      </c>
      <c r="D25" s="163">
        <v>0</v>
      </c>
      <c r="E25" s="163">
        <v>14444</v>
      </c>
      <c r="F25" s="166">
        <f>SUM(B25:E25)</f>
        <v>14444</v>
      </c>
      <c r="G25" s="58"/>
    </row>
    <row r="26" spans="1:7" ht="14.25">
      <c r="A26" s="181" t="s">
        <v>99</v>
      </c>
      <c r="B26" s="163">
        <v>0</v>
      </c>
      <c r="C26" s="163">
        <v>0</v>
      </c>
      <c r="D26" s="163">
        <v>0</v>
      </c>
      <c r="E26" s="163"/>
      <c r="F26" s="163">
        <f>SUM(B26:E26)</f>
        <v>0</v>
      </c>
      <c r="G26" s="58"/>
    </row>
    <row r="27" spans="1:7" ht="42.75">
      <c r="A27" s="182" t="s">
        <v>100</v>
      </c>
      <c r="B27" s="163">
        <v>0</v>
      </c>
      <c r="C27" s="163">
        <v>100</v>
      </c>
      <c r="D27" s="163">
        <v>0</v>
      </c>
      <c r="E27" s="163"/>
      <c r="F27" s="163">
        <f>SUM(B27:E27)</f>
        <v>100</v>
      </c>
      <c r="G27" s="58"/>
    </row>
    <row r="28" spans="1:7" ht="15">
      <c r="A28" s="185" t="s">
        <v>113</v>
      </c>
      <c r="B28" s="167">
        <f>B22+B24+B25+B26+B27</f>
        <v>921310</v>
      </c>
      <c r="C28" s="167">
        <f>C22+C24+C25+C26+C27</f>
        <v>161</v>
      </c>
      <c r="D28" s="167">
        <f>D22+D24+D25+D26+D27</f>
        <v>0</v>
      </c>
      <c r="E28" s="167">
        <f>E22+E24+E25+E26+E27</f>
        <v>98354</v>
      </c>
      <c r="F28" s="168">
        <f>SUM(B28:E28)</f>
        <v>1019825</v>
      </c>
      <c r="G28" s="58"/>
    </row>
    <row r="29" spans="1:6" ht="15">
      <c r="A29" s="44"/>
      <c r="B29" s="44"/>
      <c r="C29" s="44"/>
      <c r="D29" s="40"/>
      <c r="E29" s="60"/>
      <c r="F29" s="64"/>
    </row>
    <row r="30" spans="1:6" ht="15">
      <c r="A30" s="44" t="s">
        <v>32</v>
      </c>
      <c r="B30" s="44"/>
      <c r="C30" s="44" t="s">
        <v>110</v>
      </c>
      <c r="D30" s="40"/>
      <c r="E30" s="64"/>
      <c r="F30" s="64"/>
    </row>
    <row r="31" spans="1:6" ht="15">
      <c r="A31" s="111" t="s">
        <v>34</v>
      </c>
      <c r="B31" s="44"/>
      <c r="C31" s="44" t="s">
        <v>35</v>
      </c>
      <c r="D31" s="40"/>
      <c r="E31" s="64"/>
      <c r="F31" s="64"/>
    </row>
    <row r="32" spans="1:6" ht="14.25">
      <c r="A32" s="68"/>
      <c r="B32" s="65"/>
      <c r="C32" s="65"/>
      <c r="D32" s="65"/>
      <c r="E32" s="65"/>
      <c r="F32" s="65"/>
    </row>
    <row r="33" spans="1:6" ht="14.25">
      <c r="A33" s="55"/>
      <c r="B33" s="69"/>
      <c r="C33" s="55"/>
      <c r="D33" s="60"/>
      <c r="E33" s="60"/>
      <c r="F33" s="60"/>
    </row>
    <row r="34" spans="1:6" ht="14.25">
      <c r="A34" s="55"/>
      <c r="B34" s="55"/>
      <c r="C34" s="55"/>
      <c r="D34" s="60"/>
      <c r="E34" s="60"/>
      <c r="F34" s="60"/>
    </row>
    <row r="35" spans="1:7" ht="12.75">
      <c r="A35"/>
      <c r="B35" s="70"/>
      <c r="C35"/>
      <c r="G35" s="44"/>
    </row>
    <row r="36" spans="1:3" ht="12.75">
      <c r="A36"/>
      <c r="B36"/>
      <c r="C36"/>
    </row>
    <row r="37" spans="1:6" ht="12.75">
      <c r="A37" s="71"/>
      <c r="B37" s="71"/>
      <c r="C37" s="71"/>
      <c r="D37" s="72"/>
      <c r="E37" s="72"/>
      <c r="F37" s="72"/>
    </row>
    <row r="38" spans="1:3" ht="12.75">
      <c r="A38"/>
      <c r="B38"/>
      <c r="C38"/>
    </row>
    <row r="39" spans="1:3" ht="12.75">
      <c r="A39" s="47"/>
      <c r="B39" s="47"/>
      <c r="C39" s="47"/>
    </row>
    <row r="40" ht="12.75">
      <c r="A40" s="63"/>
    </row>
  </sheetData>
  <sheetProtection/>
  <mergeCells count="2">
    <mergeCell ref="A4:E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Отдельнова Зарина Усенбековна</cp:lastModifiedBy>
  <cp:lastPrinted>2015-10-02T03:10:15Z</cp:lastPrinted>
  <dcterms:created xsi:type="dcterms:W3CDTF">1996-10-08T23:32:33Z</dcterms:created>
  <dcterms:modified xsi:type="dcterms:W3CDTF">2016-01-19T09:25:34Z</dcterms:modified>
  <cp:category/>
  <cp:version/>
  <cp:contentType/>
  <cp:contentStatus/>
</cp:coreProperties>
</file>