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<sst xmlns="http://schemas.openxmlformats.org/spreadsheetml/2006/main" count="150" uniqueCount="114">
  <si>
    <t>Илебаев Н.Э.</t>
  </si>
  <si>
    <t>КАПИТАЛ</t>
  </si>
  <si>
    <t>март 2013 г.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</si>
  <si>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</si>
  <si>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</si>
  <si>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</si>
  <si>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</si>
  <si>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</si>
  <si>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</si>
  <si>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</si>
  <si>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</si>
  <si>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</si>
  <si>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</si>
  <si>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</si>
  <si>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</si>
  <si>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</si>
  <si>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</si>
  <si>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</si>
  <si>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</si>
  <si>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</si>
  <si>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</si>
  <si>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</si>
  <si>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Бардык милдеттенмелер жана капитал</t>
  </si>
  <si>
    <t>Башкаруу төрагасы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</si>
  <si>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</si>
  <si>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</si>
  <si>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</si>
  <si>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</si>
  <si>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</si>
  <si>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</si>
  <si>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</si>
  <si>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</si>
  <si>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</si>
  <si>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</si>
  <si>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</si>
  <si>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</si>
  <si>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</si>
  <si>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</si>
  <si>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</si>
  <si>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</si>
  <si>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</si>
  <si>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</si>
  <si>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активдердин жана милдеттенмелердин өзгөрүүлөрү: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</si>
  <si>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</si>
  <si>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</si>
  <si>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</si>
  <si>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</si>
  <si>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</si>
  <si>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</si>
  <si>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</si>
  <si>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</si>
  <si>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</si>
  <si>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</si>
  <si>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</si>
  <si>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</si>
  <si>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</si>
  <si>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</si>
  <si>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</si>
  <si>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</si>
  <si>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</si>
  <si>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</si>
  <si>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</si>
  <si>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</si>
  <si>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</si>
  <si>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</si>
  <si>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</si>
  <si>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</si>
  <si>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Бөлүштүрүлбөгөн пайда      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</si>
  <si>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</si>
  <si>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</si>
  <si>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</si>
  <si>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</si>
  <si>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</si>
  <si>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</si>
  <si>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</si>
  <si>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</si>
  <si>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</si>
  <si>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</si>
  <si>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</si>
  <si>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</si>
  <si>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</si>
  <si>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</si>
  <si>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</si>
  <si>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</si>
  <si>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</si>
  <si>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</si>
  <si>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</si>
  <si>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Резервтер</t>
  </si>
  <si>
    <t>Капитал жыйынтыгы</t>
  </si>
  <si>
    <t>март 2016 г.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</si>
  <si>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</si>
  <si>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</si>
  <si>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Убытки (восстановление убытков) от обесценения по прочим операциям</t>
  </si>
  <si>
    <t>Таза пайыздык эмес кирешелер</t>
  </si>
  <si>
    <t>Операциондук кирешелер</t>
  </si>
  <si>
    <t>Салык салууга чейин пайда</t>
  </si>
  <si>
    <t>Таза пайда</t>
  </si>
  <si>
    <t>Бир акцияга пайда</t>
  </si>
  <si>
    <t>Операциондук таза пайда</t>
  </si>
  <si>
    <t>Башка банктарда жана насыя мекемелердеги акча каражаттар</t>
  </si>
  <si>
    <t>Башка насыялык мекемелердеги акча каржаттары</t>
  </si>
  <si>
    <t xml:space="preserve">2014-жылдын 31-декабрга </t>
  </si>
  <si>
    <t>2015-жылдын 31-декабрга</t>
  </si>
  <si>
    <t>июнь 2015 г.</t>
  </si>
  <si>
    <t>июнь 2016 г.</t>
  </si>
  <si>
    <t>ОАО "КЫРГЫЗСТАН Коммерциялык банктын" 2016-жылдын 30-июнуна карата  жалпы киреше отчету</t>
  </si>
  <si>
    <t xml:space="preserve">ОАО "КЫРГЫЗСТАН Коммерциялык банктын" 2016-жылдын 30-июнуна карата финансылык абал жөнүндө отчет  </t>
  </si>
  <si>
    <t>2016-жылдын 30-июнуна карата акча каражаттарынын жылышы жөнүндө отчет</t>
  </si>
  <si>
    <t>Акция сатып алуу учун</t>
  </si>
  <si>
    <t>2015-жылдын 30-июнуна</t>
  </si>
  <si>
    <t>2016-жылдын 30-июнуна карата капиталдын өзгөрүшү жөнүндө отчет</t>
  </si>
  <si>
    <t>2016-жылдын 30-июнуна</t>
  </si>
  <si>
    <t>II - квартал  2016г.</t>
  </si>
  <si>
    <t>II - квартал  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</si>
</sst>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1" applyNumberFormat="1" applyFont="1" applyFill="1" applyBorder="1" applyAlignment="1">
      <alignment horizontal="right"/>
      <protection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40" applyFont="1" applyFill="1" applyBorder="1" applyAlignment="1">
      <alignment/>
      <protection/>
    </xf>
    <xf numFmtId="180" fontId="10" fillId="0" borderId="0" xfId="68" applyNumberFormat="1" applyFont="1" applyFill="1" applyBorder="1" applyAlignment="1">
      <alignment/>
    </xf>
    <xf numFmtId="180" fontId="53" fillId="0" borderId="0" xfId="41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left" wrapText="1"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7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7" fillId="0" borderId="0" xfId="41" applyNumberFormat="1" applyFont="1" applyFill="1" applyBorder="1" applyAlignment="1">
      <alignment horizontal="right"/>
      <protection/>
    </xf>
    <xf numFmtId="180" fontId="53" fillId="0" borderId="0" xfId="0" applyNumberFormat="1" applyFont="1" applyFill="1" applyBorder="1" applyAlignment="1">
      <alignment/>
    </xf>
    <xf numFmtId="49" fontId="8" fillId="0" borderId="0" xfId="40" applyNumberFormat="1" applyFont="1" applyFill="1" applyBorder="1" applyAlignment="1">
      <alignment horizontal="center" vertical="center"/>
      <protection/>
    </xf>
    <xf numFmtId="0" fontId="8" fillId="0" borderId="0" xfId="40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3" fillId="0" borderId="11" xfId="35" applyFont="1" applyBorder="1" applyAlignment="1">
      <alignment vertical="top"/>
      <protection/>
    </xf>
    <xf numFmtId="0" fontId="15" fillId="0" borderId="11" xfId="35" applyFont="1" applyBorder="1" applyAlignment="1">
      <alignment horizontal="left" vertical="top"/>
      <protection/>
    </xf>
    <xf numFmtId="180" fontId="15" fillId="0" borderId="11" xfId="35" applyNumberFormat="1" applyFont="1" applyFill="1" applyBorder="1" applyAlignment="1">
      <alignment/>
      <protection/>
    </xf>
    <xf numFmtId="180" fontId="15" fillId="0" borderId="12" xfId="35" applyNumberFormat="1" applyFont="1" applyFill="1" applyBorder="1" applyAlignment="1">
      <alignment/>
      <protection/>
    </xf>
    <xf numFmtId="180" fontId="15" fillId="0" borderId="13" xfId="35" applyNumberFormat="1" applyFont="1" applyFill="1" applyBorder="1" applyAlignment="1">
      <alignment/>
      <protection/>
    </xf>
    <xf numFmtId="0" fontId="13" fillId="0" borderId="11" xfId="35" applyFont="1" applyBorder="1" applyAlignment="1">
      <alignment horizontal="left" vertical="top"/>
      <protection/>
    </xf>
    <xf numFmtId="180" fontId="15" fillId="0" borderId="14" xfId="35" applyNumberFormat="1" applyFont="1" applyFill="1" applyBorder="1" applyAlignment="1">
      <alignment/>
      <protection/>
    </xf>
    <xf numFmtId="180" fontId="15" fillId="0" borderId="15" xfId="35" applyNumberFormat="1" applyFont="1" applyFill="1" applyBorder="1" applyAlignment="1">
      <alignment/>
      <protection/>
    </xf>
    <xf numFmtId="0" fontId="15" fillId="0" borderId="11" xfId="35" applyFont="1" applyBorder="1" applyAlignment="1">
      <alignment vertical="top"/>
      <protection/>
    </xf>
    <xf numFmtId="180" fontId="15" fillId="33" borderId="11" xfId="35" applyNumberFormat="1" applyFont="1" applyFill="1" applyBorder="1" applyAlignment="1">
      <alignment/>
      <protection/>
    </xf>
    <xf numFmtId="180" fontId="15" fillId="33" borderId="14" xfId="35" applyNumberFormat="1" applyFont="1" applyFill="1" applyBorder="1" applyAlignment="1">
      <alignment horizontal="right"/>
      <protection/>
    </xf>
    <xf numFmtId="180" fontId="15" fillId="0" borderId="15" xfId="35" applyNumberFormat="1" applyFont="1" applyFill="1" applyBorder="1" applyAlignment="1">
      <alignment horizontal="right"/>
      <protection/>
    </xf>
    <xf numFmtId="0" fontId="15" fillId="0" borderId="11" xfId="35" applyFont="1" applyBorder="1" applyAlignment="1">
      <alignment vertical="top" wrapText="1"/>
      <protection/>
    </xf>
    <xf numFmtId="180" fontId="13" fillId="0" borderId="11" xfId="35" applyNumberFormat="1" applyFont="1" applyFill="1" applyBorder="1" applyAlignment="1">
      <alignment horizontal="right"/>
      <protection/>
    </xf>
    <xf numFmtId="0" fontId="13" fillId="0" borderId="11" xfId="35" applyFont="1" applyBorder="1" applyAlignment="1">
      <alignment/>
      <protection/>
    </xf>
    <xf numFmtId="0" fontId="14" fillId="0" borderId="11" xfId="0" applyFont="1" applyBorder="1" applyAlignment="1">
      <alignment horizontal="center" wrapText="1"/>
    </xf>
    <xf numFmtId="182" fontId="14" fillId="0" borderId="11" xfId="0" applyNumberFormat="1" applyFont="1" applyBorder="1" applyAlignment="1">
      <alignment horizontal="center" wrapText="1"/>
    </xf>
    <xf numFmtId="0" fontId="15" fillId="0" borderId="11" xfId="35" applyFont="1" applyBorder="1" applyAlignment="1">
      <alignment horizontal="left" wrapText="1"/>
      <protection/>
    </xf>
    <xf numFmtId="0" fontId="15" fillId="0" borderId="14" xfId="35" applyFont="1" applyBorder="1" applyAlignment="1">
      <alignment horizontal="left"/>
      <protection/>
    </xf>
    <xf numFmtId="0" fontId="15" fillId="0" borderId="11" xfId="35" applyFont="1" applyBorder="1" applyAlignment="1">
      <alignment/>
      <protection/>
    </xf>
    <xf numFmtId="0" fontId="15" fillId="0" borderId="14" xfId="35" applyFont="1" applyBorder="1" applyAlignment="1">
      <alignment/>
      <protection/>
    </xf>
    <xf numFmtId="0" fontId="15" fillId="0" borderId="11" xfId="35" applyFont="1" applyBorder="1" applyAlignment="1">
      <alignment wrapText="1"/>
      <protection/>
    </xf>
    <xf numFmtId="0" fontId="13" fillId="0" borderId="11" xfId="35" applyFont="1" applyBorder="1" applyAlignment="1">
      <alignment vertical="top" wrapText="1"/>
      <protection/>
    </xf>
    <xf numFmtId="0" fontId="0" fillId="0" borderId="11" xfId="40" applyFont="1" applyFill="1" applyBorder="1" applyAlignment="1">
      <alignment/>
      <protection/>
    </xf>
    <xf numFmtId="0" fontId="0" fillId="0" borderId="0" xfId="41" applyFont="1" applyFill="1" applyBorder="1" applyAlignment="1">
      <alignment/>
      <protection/>
    </xf>
    <xf numFmtId="0" fontId="0" fillId="0" borderId="11" xfId="41" applyFont="1" applyFill="1" applyBorder="1" applyAlignment="1">
      <alignment wrapText="1"/>
      <protection/>
    </xf>
    <xf numFmtId="0" fontId="0" fillId="0" borderId="11" xfId="40" applyFont="1" applyFill="1" applyBorder="1" applyAlignment="1" quotePrefix="1">
      <alignment horizontal="left" wrapText="1"/>
      <protection/>
    </xf>
    <xf numFmtId="0" fontId="15" fillId="33" borderId="11" xfId="35" applyFont="1" applyFill="1" applyBorder="1" applyAlignment="1">
      <alignment horizontal="left" wrapText="1"/>
      <protection/>
    </xf>
    <xf numFmtId="0" fontId="15" fillId="33" borderId="11" xfId="35" applyFont="1" applyFill="1" applyBorder="1" applyAlignment="1">
      <alignment/>
      <protection/>
    </xf>
    <xf numFmtId="0" fontId="15" fillId="33" borderId="15" xfId="35" applyFont="1" applyFill="1" applyBorder="1" applyAlignment="1">
      <alignment/>
      <protection/>
    </xf>
    <xf numFmtId="0" fontId="15" fillId="33" borderId="15" xfId="35" applyFont="1" applyFill="1" applyBorder="1" applyAlignment="1">
      <alignment horizontal="left"/>
      <protection/>
    </xf>
    <xf numFmtId="0" fontId="15" fillId="33" borderId="16" xfId="35" applyFont="1" applyFill="1" applyBorder="1" applyAlignment="1">
      <alignment horizontal="left" wrapText="1"/>
      <protection/>
    </xf>
    <xf numFmtId="2" fontId="15" fillId="33" borderId="11" xfId="35" applyNumberFormat="1" applyFont="1" applyFill="1" applyBorder="1" applyAlignment="1">
      <alignment horizontal="left" wrapText="1"/>
      <protection/>
    </xf>
    <xf numFmtId="3" fontId="53" fillId="0" borderId="0" xfId="33" applyNumberFormat="1" applyFont="1" applyFill="1" applyAlignment="1">
      <alignment horizontal="right"/>
    </xf>
    <xf numFmtId="3" fontId="54" fillId="0" borderId="0" xfId="41" applyNumberFormat="1" applyFont="1" applyFill="1" applyAlignment="1">
      <alignment horizontal="right"/>
      <protection/>
    </xf>
    <xf numFmtId="3" fontId="54" fillId="0" borderId="0" xfId="33" applyNumberFormat="1" applyFont="1" applyFill="1" applyAlignment="1">
      <alignment horizontal="right"/>
    </xf>
    <xf numFmtId="3" fontId="53" fillId="0" borderId="0" xfId="41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4" fillId="0" borderId="17" xfId="34" applyNumberFormat="1" applyFont="1" applyFill="1" applyBorder="1" applyAlignment="1">
      <alignment horizontal="right"/>
    </xf>
    <xf numFmtId="3" fontId="54" fillId="0" borderId="0" xfId="34" applyNumberFormat="1" applyFont="1" applyFill="1" applyBorder="1" applyAlignment="1">
      <alignment horizontal="right"/>
    </xf>
    <xf numFmtId="3" fontId="53" fillId="0" borderId="0" xfId="34" applyNumberFormat="1" applyFont="1" applyFill="1" applyBorder="1" applyAlignment="1">
      <alignment horizontal="right"/>
    </xf>
    <xf numFmtId="3" fontId="53" fillId="0" borderId="0" xfId="68" applyNumberFormat="1" applyFont="1" applyFill="1" applyAlignment="1">
      <alignment horizontal="right"/>
    </xf>
    <xf numFmtId="3" fontId="54" fillId="0" borderId="18" xfId="34" applyNumberFormat="1" applyFont="1" applyFill="1" applyBorder="1" applyAlignment="1">
      <alignment horizontal="right"/>
    </xf>
    <xf numFmtId="3" fontId="53" fillId="0" borderId="19" xfId="33" applyNumberFormat="1" applyFont="1" applyFill="1" applyBorder="1" applyAlignment="1">
      <alignment horizontal="right"/>
    </xf>
    <xf numFmtId="3" fontId="7" fillId="0" borderId="0" xfId="41" applyNumberFormat="1" applyFont="1" applyFill="1" applyBorder="1" applyAlignment="1">
      <alignment horizontal="right"/>
      <protection/>
    </xf>
    <xf numFmtId="3" fontId="8" fillId="0" borderId="0" xfId="34" applyNumberFormat="1" applyFont="1" applyFill="1" applyBorder="1" applyAlignment="1">
      <alignment horizontal="right"/>
    </xf>
    <xf numFmtId="3" fontId="8" fillId="0" borderId="17" xfId="34" applyNumberFormat="1" applyFont="1" applyFill="1" applyBorder="1" applyAlignment="1">
      <alignment horizontal="right"/>
    </xf>
    <xf numFmtId="0" fontId="8" fillId="0" borderId="0" xfId="40" applyFont="1" applyFill="1" applyBorder="1" applyAlignment="1">
      <alignment horizontal="left" vertical="center" wrapText="1"/>
      <protection/>
    </xf>
    <xf numFmtId="49" fontId="7" fillId="0" borderId="0" xfId="40" applyNumberFormat="1" applyFont="1" applyFill="1" applyBorder="1" applyAlignment="1">
      <alignment horizontal="left" wrapText="1"/>
      <protection/>
    </xf>
    <xf numFmtId="0" fontId="7" fillId="33" borderId="0" xfId="39" applyFont="1" applyFill="1" applyAlignment="1">
      <alignment wrapText="1"/>
      <protection/>
    </xf>
    <xf numFmtId="0" fontId="8" fillId="0" borderId="0" xfId="39" applyFont="1" applyFill="1" applyBorder="1" applyAlignment="1">
      <alignment wrapText="1"/>
      <protection/>
    </xf>
    <xf numFmtId="37" fontId="53" fillId="0" borderId="0" xfId="33" applyNumberFormat="1" applyFont="1" applyFill="1" applyBorder="1" applyAlignment="1">
      <alignment/>
    </xf>
    <xf numFmtId="180" fontId="7" fillId="0" borderId="0" xfId="41" applyNumberFormat="1" applyFont="1" applyFill="1" applyAlignment="1">
      <alignment vertical="center"/>
      <protection/>
    </xf>
    <xf numFmtId="3" fontId="7" fillId="0" borderId="0" xfId="41" applyNumberFormat="1" applyFont="1" applyFill="1" applyAlignment="1">
      <alignment vertical="center"/>
      <protection/>
    </xf>
    <xf numFmtId="180" fontId="53" fillId="0" borderId="0" xfId="41" applyNumberFormat="1" applyFont="1" applyFill="1" applyAlignment="1">
      <alignment vertical="center"/>
      <protection/>
    </xf>
    <xf numFmtId="180" fontId="54" fillId="0" borderId="0" xfId="41" applyNumberFormat="1" applyFont="1" applyFill="1" applyAlignment="1">
      <alignment vertical="center"/>
      <protection/>
    </xf>
    <xf numFmtId="180" fontId="8" fillId="0" borderId="18" xfId="68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7" fillId="0" borderId="0" xfId="40" applyFont="1" applyFill="1" applyBorder="1" applyAlignment="1">
      <alignment vertical="center"/>
      <protection/>
    </xf>
    <xf numFmtId="3" fontId="7" fillId="0" borderId="0" xfId="40" applyNumberFormat="1" applyFont="1" applyFill="1" applyBorder="1" applyAlignment="1">
      <alignment vertical="center"/>
      <protection/>
    </xf>
    <xf numFmtId="180" fontId="54" fillId="0" borderId="0" xfId="68" applyNumberFormat="1" applyFont="1" applyFill="1" applyBorder="1" applyAlignment="1">
      <alignment vertical="center"/>
    </xf>
    <xf numFmtId="0" fontId="53" fillId="0" borderId="0" xfId="40" applyFont="1" applyFill="1" applyBorder="1" applyAlignment="1">
      <alignment vertical="center"/>
      <protection/>
    </xf>
    <xf numFmtId="180" fontId="53" fillId="0" borderId="0" xfId="41" applyNumberFormat="1" applyFont="1" applyFill="1" applyAlignment="1">
      <alignment vertical="center" wrapText="1"/>
      <protection/>
    </xf>
    <xf numFmtId="180" fontId="53" fillId="0" borderId="17" xfId="41" applyNumberFormat="1" applyFont="1" applyFill="1" applyBorder="1" applyAlignment="1">
      <alignment vertical="center"/>
      <protection/>
    </xf>
    <xf numFmtId="180" fontId="53" fillId="0" borderId="0" xfId="41" applyNumberFormat="1" applyFont="1" applyFill="1" applyBorder="1" applyAlignment="1">
      <alignment vertical="center"/>
      <protection/>
    </xf>
    <xf numFmtId="180" fontId="7" fillId="0" borderId="0" xfId="41" applyNumberFormat="1" applyFont="1" applyFill="1" applyAlignment="1">
      <alignment vertical="center" wrapText="1"/>
      <protection/>
    </xf>
    <xf numFmtId="180" fontId="8" fillId="0" borderId="17" xfId="68" applyNumberFormat="1" applyFont="1" applyFill="1" applyBorder="1" applyAlignment="1">
      <alignment vertical="center"/>
    </xf>
    <xf numFmtId="180" fontId="8" fillId="0" borderId="0" xfId="68" applyNumberFormat="1" applyFont="1" applyFill="1" applyBorder="1" applyAlignment="1">
      <alignment vertical="center"/>
    </xf>
    <xf numFmtId="180" fontId="7" fillId="0" borderId="0" xfId="68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8" fillId="0" borderId="0" xfId="68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39" applyFont="1" applyFill="1">
      <alignment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13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horizontal="left" vertical="top"/>
      <protection/>
    </xf>
    <xf numFmtId="0" fontId="15" fillId="0" borderId="0" xfId="35" applyFont="1" applyBorder="1" applyAlignment="1">
      <alignment horizontal="left" vertical="top" wrapText="1"/>
      <protection/>
    </xf>
    <xf numFmtId="0" fontId="13" fillId="0" borderId="0" xfId="35" applyFont="1" applyBorder="1" applyAlignment="1">
      <alignment horizontal="left" vertical="top"/>
      <protection/>
    </xf>
    <xf numFmtId="0" fontId="15" fillId="0" borderId="0" xfId="40" applyFont="1" applyBorder="1" applyAlignment="1">
      <alignment horizontal="left" wrapText="1"/>
      <protection/>
    </xf>
    <xf numFmtId="2" fontId="15" fillId="0" borderId="0" xfId="35" applyNumberFormat="1" applyFont="1" applyBorder="1" applyAlignment="1">
      <alignment horizontal="left" vertical="top" wrapText="1"/>
      <protection/>
    </xf>
    <xf numFmtId="0" fontId="15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vertical="top" wrapText="1"/>
      <protection/>
    </xf>
    <xf numFmtId="0" fontId="0" fillId="0" borderId="0" xfId="0" applyBorder="1" applyAlignment="1">
      <alignment/>
    </xf>
    <xf numFmtId="180" fontId="15" fillId="0" borderId="20" xfId="35" applyNumberFormat="1" applyFont="1" applyFill="1" applyBorder="1" applyAlignment="1">
      <alignment/>
      <protection/>
    </xf>
    <xf numFmtId="180" fontId="15" fillId="33" borderId="12" xfId="35" applyNumberFormat="1" applyFont="1" applyFill="1" applyBorder="1" applyAlignment="1">
      <alignment/>
      <protection/>
    </xf>
    <xf numFmtId="3" fontId="7" fillId="0" borderId="11" xfId="38" applyNumberFormat="1" applyFont="1" applyBorder="1">
      <alignment/>
      <protection/>
    </xf>
    <xf numFmtId="180" fontId="7" fillId="0" borderId="11" xfId="41" applyNumberFormat="1" applyFont="1" applyFill="1" applyBorder="1" applyAlignment="1">
      <alignment horizontal="right"/>
      <protection/>
    </xf>
    <xf numFmtId="3" fontId="8" fillId="0" borderId="11" xfId="38" applyNumberFormat="1" applyFont="1" applyBorder="1">
      <alignment/>
      <protection/>
    </xf>
    <xf numFmtId="3" fontId="0" fillId="0" borderId="11" xfId="38" applyNumberFormat="1" applyFont="1" applyBorder="1">
      <alignment/>
      <protection/>
    </xf>
    <xf numFmtId="3" fontId="7" fillId="0" borderId="11" xfId="41" applyNumberFormat="1" applyFont="1" applyFill="1" applyBorder="1" applyAlignment="1">
      <alignment horizontal="right"/>
      <protection/>
    </xf>
    <xf numFmtId="180" fontId="8" fillId="0" borderId="11" xfId="41" applyNumberFormat="1" applyFont="1" applyFill="1" applyBorder="1" applyAlignment="1">
      <alignment horizontal="right"/>
      <protection/>
    </xf>
    <xf numFmtId="3" fontId="8" fillId="0" borderId="11" xfId="41" applyNumberFormat="1" applyFont="1" applyFill="1" applyBorder="1" applyAlignment="1">
      <alignment horizontal="right"/>
      <protection/>
    </xf>
    <xf numFmtId="0" fontId="8" fillId="0" borderId="11" xfId="38" applyFont="1" applyBorder="1" applyAlignment="1">
      <alignment horizontal="right" vertical="top"/>
      <protection/>
    </xf>
    <xf numFmtId="0" fontId="8" fillId="0" borderId="11" xfId="38" applyFont="1" applyBorder="1" applyAlignment="1">
      <alignment horizontal="center" vertical="top" wrapText="1"/>
      <protection/>
    </xf>
    <xf numFmtId="0" fontId="8" fillId="0" borderId="11" xfId="38" applyFont="1" applyBorder="1" applyAlignment="1">
      <alignment vertical="top"/>
      <protection/>
    </xf>
    <xf numFmtId="0" fontId="7" fillId="0" borderId="11" xfId="38" applyFont="1" applyBorder="1" applyAlignment="1">
      <alignment vertical="top"/>
      <protection/>
    </xf>
    <xf numFmtId="0" fontId="8" fillId="0" borderId="11" xfId="0" applyFont="1" applyBorder="1" applyAlignment="1">
      <alignment vertical="top"/>
    </xf>
    <xf numFmtId="0" fontId="7" fillId="0" borderId="11" xfId="38" applyFont="1" applyBorder="1" applyAlignment="1">
      <alignment horizontal="left" vertical="top" wrapText="1"/>
      <protection/>
    </xf>
    <xf numFmtId="0" fontId="7" fillId="0" borderId="11" xfId="38" applyFont="1" applyBorder="1" applyAlignment="1" quotePrefix="1">
      <alignment horizontal="left" vertical="top" wrapText="1"/>
      <protection/>
    </xf>
    <xf numFmtId="3" fontId="7" fillId="0" borderId="0" xfId="38" applyNumberFormat="1" applyFont="1" applyBorder="1">
      <alignment/>
      <protection/>
    </xf>
    <xf numFmtId="3" fontId="8" fillId="0" borderId="0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180" fontId="8" fillId="0" borderId="0" xfId="41" applyNumberFormat="1" applyFont="1" applyFill="1" applyBorder="1" applyAlignment="1">
      <alignment horizontal="right"/>
      <protection/>
    </xf>
    <xf numFmtId="3" fontId="8" fillId="0" borderId="0" xfId="41" applyNumberFormat="1" applyFont="1" applyFill="1" applyBorder="1" applyAlignment="1">
      <alignment horizontal="right"/>
      <protection/>
    </xf>
    <xf numFmtId="180" fontId="53" fillId="0" borderId="19" xfId="41" applyNumberFormat="1" applyFont="1" applyFill="1" applyBorder="1" applyAlignment="1">
      <alignment horizontal="right"/>
      <protection/>
    </xf>
    <xf numFmtId="180" fontId="54" fillId="0" borderId="17" xfId="41" applyNumberFormat="1" applyFont="1" applyFill="1" applyBorder="1" applyAlignment="1">
      <alignment vertical="center"/>
      <protection/>
    </xf>
    <xf numFmtId="182" fontId="19" fillId="0" borderId="0" xfId="0" applyNumberFormat="1" applyFont="1" applyBorder="1" applyAlignment="1">
      <alignment horizontal="center" vertical="top" wrapText="1"/>
    </xf>
    <xf numFmtId="180" fontId="15" fillId="0" borderId="0" xfId="35" applyNumberFormat="1" applyFont="1" applyFill="1" applyBorder="1" applyAlignment="1">
      <alignment/>
      <protection/>
    </xf>
    <xf numFmtId="180" fontId="15" fillId="33" borderId="0" xfId="35" applyNumberFormat="1" applyFont="1" applyFill="1" applyBorder="1" applyAlignment="1">
      <alignment/>
      <protection/>
    </xf>
    <xf numFmtId="180" fontId="15" fillId="33" borderId="0" xfId="35" applyNumberFormat="1" applyFont="1" applyFill="1" applyBorder="1" applyAlignment="1">
      <alignment horizontal="right"/>
      <protection/>
    </xf>
    <xf numFmtId="180" fontId="15" fillId="0" borderId="0" xfId="35" applyNumberFormat="1" applyFont="1" applyFill="1" applyBorder="1" applyAlignment="1">
      <alignment horizontal="right"/>
      <protection/>
    </xf>
    <xf numFmtId="180" fontId="13" fillId="0" borderId="0" xfId="35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 vertical="top"/>
    </xf>
    <xf numFmtId="180" fontId="8" fillId="0" borderId="0" xfId="41" applyNumberFormat="1" applyFont="1" applyFill="1" applyBorder="1" applyAlignment="1">
      <alignment horizontal="right" vertical="top"/>
      <protection/>
    </xf>
    <xf numFmtId="3" fontId="8" fillId="0" borderId="0" xfId="41" applyNumberFormat="1" applyFont="1" applyFill="1" applyBorder="1" applyAlignment="1">
      <alignment horizontal="right" vertical="top"/>
      <protection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38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14" sqref="F14"/>
    </sheetView>
  </sheetViews>
  <sheetFormatPr defaultColWidth="9.140625" defaultRowHeight="12.75"/>
  <cols>
    <col min="1" max="1" width="61.00390625" style="24" bestFit="1" customWidth="1"/>
    <col min="2" max="2" width="20.57421875" style="18" customWidth="1"/>
    <col min="3" max="3" width="23.00390625" style="18" customWidth="1"/>
    <col min="4" max="4" width="25.57421875" style="28" bestFit="1" customWidth="1"/>
    <col min="5" max="5" width="13.7109375" style="28" customWidth="1"/>
    <col min="6" max="6" width="11.00390625" style="24" bestFit="1" customWidth="1"/>
    <col min="7" max="7" width="11.57421875" style="24" bestFit="1" customWidth="1"/>
    <col min="8" max="16384" width="9.140625" style="24" customWidth="1"/>
  </cols>
  <sheetData>
    <row r="1" spans="1:4" ht="14.25">
      <c r="A1" s="157" t="s">
        <v>106</v>
      </c>
      <c r="B1" s="158"/>
      <c r="C1" s="158"/>
      <c r="D1" s="159"/>
    </row>
    <row r="2" spans="1:5" ht="15" thickBot="1">
      <c r="A2" s="160"/>
      <c r="B2" s="160"/>
      <c r="C2" s="160"/>
      <c r="D2" s="161"/>
      <c r="E2" s="10"/>
    </row>
    <row r="3" spans="4:5" ht="15">
      <c r="D3" s="23"/>
      <c r="E3" s="23"/>
    </row>
    <row r="4" spans="1:5" ht="12.75" customHeight="1">
      <c r="A4" s="1"/>
      <c r="B4" s="2"/>
      <c r="C4" s="38"/>
      <c r="D4" s="2"/>
      <c r="E4" s="29"/>
    </row>
    <row r="5" spans="1:5" ht="15">
      <c r="A5" s="11"/>
      <c r="B5" s="12" t="s">
        <v>89</v>
      </c>
      <c r="C5" s="12" t="s">
        <v>89</v>
      </c>
      <c r="D5" s="12" t="s">
        <v>2</v>
      </c>
      <c r="E5" s="12"/>
    </row>
    <row r="6" spans="1:4" ht="15.75" thickBot="1">
      <c r="A6" s="39" t="s">
        <v>4</v>
      </c>
      <c r="B6" s="4" t="s">
        <v>3</v>
      </c>
      <c r="C6" s="4" t="s">
        <v>3</v>
      </c>
      <c r="D6" s="4" t="s">
        <v>3</v>
      </c>
    </row>
    <row r="7" spans="2:4" ht="15">
      <c r="B7" s="12"/>
      <c r="C7" s="12"/>
      <c r="D7" s="12"/>
    </row>
    <row r="8" spans="1:4" ht="15">
      <c r="A8" s="30" t="s">
        <v>73</v>
      </c>
      <c r="B8" s="92"/>
      <c r="C8" s="92"/>
      <c r="D8" s="37"/>
    </row>
    <row r="9" spans="1:4" ht="14.25">
      <c r="A9" s="13" t="s">
        <v>5</v>
      </c>
      <c r="B9" s="74">
        <v>990032</v>
      </c>
      <c r="C9" s="74">
        <v>884739</v>
      </c>
      <c r="D9" s="74">
        <v>1268581</v>
      </c>
    </row>
    <row r="10" spans="1:4" ht="14.25">
      <c r="A10" s="24" t="s">
        <v>6</v>
      </c>
      <c r="B10" s="74">
        <v>1398664</v>
      </c>
      <c r="C10" s="74">
        <v>618071</v>
      </c>
      <c r="D10" s="74">
        <v>700390</v>
      </c>
    </row>
    <row r="11" spans="1:4" ht="14.25">
      <c r="A11" s="24" t="s">
        <v>7</v>
      </c>
      <c r="B11" s="74">
        <v>1405837</v>
      </c>
      <c r="C11" s="74">
        <v>992886</v>
      </c>
      <c r="D11" s="74">
        <v>2337287</v>
      </c>
    </row>
    <row r="12" spans="1:4" ht="15">
      <c r="A12" s="30" t="s">
        <v>8</v>
      </c>
      <c r="B12" s="75">
        <f>B9+B10+B11</f>
        <v>3794533</v>
      </c>
      <c r="C12" s="75">
        <f>C9+C10+C11</f>
        <v>2495696</v>
      </c>
      <c r="D12" s="75">
        <f>D9+D10+D11</f>
        <v>4306258</v>
      </c>
    </row>
    <row r="13" spans="1:4" ht="15">
      <c r="A13" s="13" t="s">
        <v>74</v>
      </c>
      <c r="B13" s="75">
        <v>503167</v>
      </c>
      <c r="C13" s="75">
        <v>299190</v>
      </c>
      <c r="D13" s="75">
        <v>312065</v>
      </c>
    </row>
    <row r="14" spans="1:4" ht="28.5">
      <c r="A14" s="13" t="s">
        <v>75</v>
      </c>
      <c r="B14" s="74">
        <v>533631</v>
      </c>
      <c r="C14" s="74">
        <v>680318</v>
      </c>
      <c r="D14" s="74">
        <v>446902</v>
      </c>
    </row>
    <row r="15" spans="1:4" ht="28.5">
      <c r="A15" s="13" t="s">
        <v>76</v>
      </c>
      <c r="B15" s="74">
        <v>392821</v>
      </c>
      <c r="C15" s="74">
        <v>457506</v>
      </c>
      <c r="D15" s="74">
        <v>467706</v>
      </c>
    </row>
    <row r="16" spans="1:7" ht="14.25">
      <c r="A16" s="24" t="s">
        <v>77</v>
      </c>
      <c r="B16" s="21">
        <v>-857</v>
      </c>
      <c r="C16" s="21">
        <v>-1162</v>
      </c>
      <c r="D16" s="21">
        <v>-855</v>
      </c>
      <c r="G16" s="26"/>
    </row>
    <row r="17" spans="1:7" ht="30">
      <c r="A17" s="30" t="s">
        <v>78</v>
      </c>
      <c r="B17" s="75">
        <f>B15+B16</f>
        <v>391964</v>
      </c>
      <c r="C17" s="75">
        <f>C15+C16</f>
        <v>456344</v>
      </c>
      <c r="D17" s="75">
        <f>D15+D16</f>
        <v>466851</v>
      </c>
      <c r="G17" s="26"/>
    </row>
    <row r="18" spans="1:7" ht="14.25">
      <c r="A18" s="33" t="s">
        <v>79</v>
      </c>
      <c r="B18" s="74">
        <v>5436865</v>
      </c>
      <c r="C18" s="74">
        <v>5153165</v>
      </c>
      <c r="D18" s="74">
        <v>5453371</v>
      </c>
      <c r="G18" s="26"/>
    </row>
    <row r="19" spans="1:7" ht="14.25">
      <c r="A19" s="24" t="s">
        <v>77</v>
      </c>
      <c r="B19" s="21">
        <v>-369388</v>
      </c>
      <c r="C19" s="21">
        <v>-266881</v>
      </c>
      <c r="D19" s="21">
        <v>-361927</v>
      </c>
      <c r="G19" s="26"/>
    </row>
    <row r="20" spans="1:7" ht="15">
      <c r="A20" s="88" t="s">
        <v>80</v>
      </c>
      <c r="B20" s="76">
        <f>B18+B19</f>
        <v>5067477</v>
      </c>
      <c r="C20" s="76">
        <f>C18+C19</f>
        <v>4886284</v>
      </c>
      <c r="D20" s="76">
        <f>D18+D19</f>
        <v>5091444</v>
      </c>
      <c r="G20" s="26"/>
    </row>
    <row r="21" spans="1:4" ht="15">
      <c r="A21" s="88" t="s">
        <v>9</v>
      </c>
      <c r="B21" s="75">
        <f>B17+B20</f>
        <v>5459441</v>
      </c>
      <c r="C21" s="75">
        <f>C17+C20</f>
        <v>5342628</v>
      </c>
      <c r="D21" s="75">
        <f>D17+D20</f>
        <v>5558295</v>
      </c>
    </row>
    <row r="22" spans="1:4" ht="13.5" customHeight="1">
      <c r="A22" s="13" t="s">
        <v>11</v>
      </c>
      <c r="B22" s="21">
        <v>-3401</v>
      </c>
      <c r="C22" s="74"/>
      <c r="D22" s="74"/>
    </row>
    <row r="23" spans="1:4" ht="13.5" customHeight="1">
      <c r="A23" s="89" t="s">
        <v>12</v>
      </c>
      <c r="B23" s="74"/>
      <c r="C23" s="74">
        <v>181576</v>
      </c>
      <c r="D23" s="74"/>
    </row>
    <row r="24" spans="1:6" ht="15">
      <c r="A24" s="24" t="s">
        <v>13</v>
      </c>
      <c r="B24" s="74">
        <v>473672</v>
      </c>
      <c r="C24" s="74">
        <v>479520</v>
      </c>
      <c r="D24" s="74">
        <v>495181</v>
      </c>
      <c r="E24" s="14"/>
      <c r="F24" s="26"/>
    </row>
    <row r="25" spans="1:6" ht="15">
      <c r="A25" s="24" t="s">
        <v>14</v>
      </c>
      <c r="B25" s="74">
        <v>303394</v>
      </c>
      <c r="C25" s="74">
        <v>193699</v>
      </c>
      <c r="D25" s="74">
        <v>208195</v>
      </c>
      <c r="E25" s="14"/>
      <c r="F25" s="26"/>
    </row>
    <row r="26" spans="1:4" ht="14.25">
      <c r="A26" s="13"/>
      <c r="B26" s="77"/>
      <c r="C26" s="78"/>
      <c r="D26" s="78"/>
    </row>
    <row r="27" spans="1:4" ht="15.75" thickBot="1">
      <c r="A27" s="30" t="s">
        <v>15</v>
      </c>
      <c r="B27" s="79">
        <f>B12+B13+B14+B21+B22+B23+B24+B25</f>
        <v>11064437</v>
      </c>
      <c r="C27" s="79">
        <f>C12+C13+C14+C21+C22+C23+C24+C25</f>
        <v>9672627</v>
      </c>
      <c r="D27" s="79">
        <f>D12+D13+D14+D21+D22+D23+D24+D25</f>
        <v>11326896</v>
      </c>
    </row>
    <row r="28" spans="1:4" ht="15.75" thickTop="1">
      <c r="A28" s="30"/>
      <c r="B28" s="80"/>
      <c r="C28" s="78"/>
      <c r="D28" s="78"/>
    </row>
    <row r="29" spans="1:4" ht="15">
      <c r="A29" s="30" t="s">
        <v>81</v>
      </c>
      <c r="B29" s="81"/>
      <c r="C29" s="78"/>
      <c r="D29" s="78"/>
    </row>
    <row r="30" spans="1:4" ht="14.25">
      <c r="A30" s="13" t="s">
        <v>82</v>
      </c>
      <c r="B30" s="74"/>
      <c r="C30" s="74"/>
      <c r="D30" s="74"/>
    </row>
    <row r="31" spans="1:4" ht="28.5">
      <c r="A31" s="90" t="s">
        <v>83</v>
      </c>
      <c r="B31" s="82">
        <v>1284660</v>
      </c>
      <c r="C31" s="74">
        <v>1577933</v>
      </c>
      <c r="D31" s="74">
        <v>1600927</v>
      </c>
    </row>
    <row r="32" spans="1:4" ht="14.25">
      <c r="A32" s="24" t="s">
        <v>84</v>
      </c>
      <c r="B32" s="74">
        <v>8069834</v>
      </c>
      <c r="C32" s="74">
        <v>6647820</v>
      </c>
      <c r="D32" s="74">
        <v>8152527</v>
      </c>
    </row>
    <row r="33" spans="1:4" ht="14.25">
      <c r="A33" s="24" t="s">
        <v>85</v>
      </c>
      <c r="B33" s="74">
        <v>398416</v>
      </c>
      <c r="C33" s="74">
        <v>316396</v>
      </c>
      <c r="D33" s="74">
        <v>358874</v>
      </c>
    </row>
    <row r="34" spans="1:4" ht="14.25">
      <c r="A34" s="24" t="s">
        <v>86</v>
      </c>
      <c r="B34" s="74"/>
      <c r="C34" s="74">
        <v>3124</v>
      </c>
      <c r="D34" s="74"/>
    </row>
    <row r="35" spans="1:5" ht="15">
      <c r="A35" s="24" t="s">
        <v>16</v>
      </c>
      <c r="B35" s="74">
        <v>2700</v>
      </c>
      <c r="C35" s="74">
        <v>4020</v>
      </c>
      <c r="D35" s="74">
        <v>4020</v>
      </c>
      <c r="E35" s="14"/>
    </row>
    <row r="36" spans="1:4" ht="57">
      <c r="A36" s="13" t="s">
        <v>11</v>
      </c>
      <c r="B36" s="74"/>
      <c r="C36" s="74">
        <v>1933</v>
      </c>
      <c r="D36" s="74">
        <v>6922</v>
      </c>
    </row>
    <row r="37" spans="1:4" ht="12.75" customHeight="1">
      <c r="A37" s="24" t="s">
        <v>17</v>
      </c>
      <c r="B37" s="74">
        <v>216456</v>
      </c>
      <c r="C37" s="74">
        <v>126352</v>
      </c>
      <c r="D37" s="74">
        <v>183801</v>
      </c>
    </row>
    <row r="38" spans="1:4" ht="14.25">
      <c r="A38" s="31"/>
      <c r="B38" s="77"/>
      <c r="C38" s="78"/>
      <c r="D38" s="78"/>
    </row>
    <row r="39" spans="1:4" ht="15">
      <c r="A39" s="30" t="s">
        <v>18</v>
      </c>
      <c r="B39" s="83">
        <f>SUM(B31:B37)</f>
        <v>9972066</v>
      </c>
      <c r="C39" s="83">
        <f>SUM(C31:C37)</f>
        <v>8677578</v>
      </c>
      <c r="D39" s="83">
        <f>SUM(D31:D37)</f>
        <v>10307071</v>
      </c>
    </row>
    <row r="40" spans="1:4" ht="14.25">
      <c r="A40" s="13"/>
      <c r="B40" s="81"/>
      <c r="C40" s="78"/>
      <c r="D40" s="78"/>
    </row>
    <row r="41" spans="1:4" ht="14.25">
      <c r="A41" s="13" t="s">
        <v>1</v>
      </c>
      <c r="B41" s="78"/>
      <c r="C41" s="74"/>
      <c r="D41" s="74"/>
    </row>
    <row r="42" spans="1:4" ht="14.25">
      <c r="A42" s="13" t="s">
        <v>19</v>
      </c>
      <c r="B42" s="74">
        <v>1080814</v>
      </c>
      <c r="C42" s="74">
        <v>781987</v>
      </c>
      <c r="D42" s="74">
        <v>921310</v>
      </c>
    </row>
    <row r="43" spans="1:5" ht="15">
      <c r="A43" s="24" t="s">
        <v>20</v>
      </c>
      <c r="B43" s="74"/>
      <c r="C43" s="74">
        <v>140514</v>
      </c>
      <c r="D43" s="74">
        <v>161</v>
      </c>
      <c r="E43" s="16"/>
    </row>
    <row r="44" spans="1:5" ht="15">
      <c r="A44" s="13" t="s">
        <v>87</v>
      </c>
      <c r="B44" s="74"/>
      <c r="C44" s="74"/>
      <c r="D44" s="74"/>
      <c r="E44" s="16"/>
    </row>
    <row r="45" spans="1:5" ht="15">
      <c r="A45" s="24" t="s">
        <v>21</v>
      </c>
      <c r="B45" s="146">
        <v>11557</v>
      </c>
      <c r="C45" s="84">
        <v>72548</v>
      </c>
      <c r="D45" s="84">
        <v>98354</v>
      </c>
      <c r="E45" s="14"/>
    </row>
    <row r="46" spans="1:5" ht="14.25">
      <c r="A46" s="13"/>
      <c r="B46" s="85"/>
      <c r="C46" s="78"/>
      <c r="D46" s="78"/>
      <c r="E46" s="15"/>
    </row>
    <row r="47" spans="1:4" ht="15">
      <c r="A47" s="32" t="s">
        <v>88</v>
      </c>
      <c r="B47" s="86">
        <f>SUM(B42:B45)</f>
        <v>1092371</v>
      </c>
      <c r="C47" s="86">
        <f>SUM(C42:C45)</f>
        <v>995049</v>
      </c>
      <c r="D47" s="86">
        <f>SUM(D42:D45)</f>
        <v>1019825</v>
      </c>
    </row>
    <row r="48" spans="1:4" ht="15">
      <c r="A48" s="32"/>
      <c r="B48" s="86"/>
      <c r="C48" s="78"/>
      <c r="D48" s="78"/>
    </row>
    <row r="49" spans="1:4" ht="15.75" thickBot="1">
      <c r="A49" s="91" t="s">
        <v>22</v>
      </c>
      <c r="B49" s="87">
        <f>B39+B47</f>
        <v>11064437</v>
      </c>
      <c r="C49" s="87">
        <f>C39+C47</f>
        <v>9672627</v>
      </c>
      <c r="D49" s="87">
        <f>D39+D47</f>
        <v>11326896</v>
      </c>
    </row>
    <row r="50" ht="15" thickTop="1"/>
    <row r="52" spans="1:3" ht="14.25">
      <c r="A52" s="40" t="s">
        <v>23</v>
      </c>
      <c r="B52" s="24"/>
      <c r="C52" s="22" t="s">
        <v>0</v>
      </c>
    </row>
    <row r="53" spans="1:3" ht="14.25">
      <c r="A53" s="40"/>
      <c r="B53" s="24"/>
      <c r="C53" s="22"/>
    </row>
    <row r="54" spans="1:3" ht="14.25">
      <c r="A54" s="40"/>
      <c r="B54" s="24"/>
      <c r="C54" s="22"/>
    </row>
    <row r="55" spans="1:3" ht="14.25">
      <c r="A55" s="40" t="s">
        <v>24</v>
      </c>
      <c r="B55" s="24"/>
      <c r="C55" s="22" t="s">
        <v>25</v>
      </c>
    </row>
    <row r="56" spans="2:3" ht="14.25">
      <c r="B56" s="17"/>
      <c r="C56" s="17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3.7109375" style="24" bestFit="1" customWidth="1"/>
    <col min="2" max="2" width="20.57421875" style="24" customWidth="1"/>
    <col min="3" max="3" width="23.421875" style="24" customWidth="1"/>
    <col min="4" max="4" width="9.140625" style="24" customWidth="1"/>
    <col min="5" max="5" width="55.00390625" style="24" customWidth="1"/>
    <col min="6" max="16384" width="9.140625" style="24" customWidth="1"/>
  </cols>
  <sheetData>
    <row r="1" spans="1:3" ht="15">
      <c r="A1" s="162"/>
      <c r="B1" s="163"/>
      <c r="C1" s="163"/>
    </row>
    <row r="2" spans="1:3" ht="15">
      <c r="A2" s="162" t="s">
        <v>105</v>
      </c>
      <c r="B2" s="164"/>
      <c r="C2" s="164"/>
    </row>
    <row r="4" spans="1:3" ht="15">
      <c r="A4" s="1"/>
      <c r="B4" s="2"/>
      <c r="C4" s="2"/>
    </row>
    <row r="5" spans="1:3" ht="15">
      <c r="A5" s="1"/>
      <c r="B5" s="12" t="s">
        <v>104</v>
      </c>
      <c r="C5" s="12" t="s">
        <v>103</v>
      </c>
    </row>
    <row r="6" spans="1:3" ht="15.75" thickBot="1">
      <c r="A6" s="3"/>
      <c r="B6" s="4" t="s">
        <v>3</v>
      </c>
      <c r="C6" s="4" t="s">
        <v>3</v>
      </c>
    </row>
    <row r="7" spans="1:3" ht="14.25">
      <c r="A7" s="3"/>
      <c r="B7" s="3"/>
      <c r="C7" s="3"/>
    </row>
    <row r="8" spans="1:5" ht="14.25">
      <c r="A8" s="24" t="s">
        <v>26</v>
      </c>
      <c r="B8" s="93">
        <v>574061</v>
      </c>
      <c r="C8" s="94">
        <v>564880</v>
      </c>
      <c r="E8" s="3"/>
    </row>
    <row r="9" spans="1:5" ht="14.25">
      <c r="A9" s="24" t="s">
        <v>27</v>
      </c>
      <c r="B9" s="93">
        <v>-342480</v>
      </c>
      <c r="C9" s="95">
        <v>-254889</v>
      </c>
      <c r="E9" s="3"/>
    </row>
    <row r="10" spans="1:5" ht="28.5">
      <c r="A10" s="34" t="s">
        <v>90</v>
      </c>
      <c r="B10" s="96">
        <f>SUM(B8:B9)</f>
        <v>231581</v>
      </c>
      <c r="C10" s="96">
        <f>SUM(C8:C9)</f>
        <v>309991</v>
      </c>
      <c r="E10" s="34"/>
    </row>
    <row r="11" spans="1:5" ht="28.5">
      <c r="A11" s="34" t="s">
        <v>91</v>
      </c>
      <c r="B11" s="95">
        <v>-40234</v>
      </c>
      <c r="C11" s="93">
        <v>-36236</v>
      </c>
      <c r="E11" s="34"/>
    </row>
    <row r="12" spans="1:5" ht="15">
      <c r="A12" s="27" t="s">
        <v>28</v>
      </c>
      <c r="B12" s="97">
        <f>B10+B11</f>
        <v>191347</v>
      </c>
      <c r="C12" s="97">
        <f>C10+C11</f>
        <v>273755</v>
      </c>
      <c r="E12" s="5"/>
    </row>
    <row r="13" spans="1:5" ht="18">
      <c r="A13" s="6"/>
      <c r="B13" s="98"/>
      <c r="C13" s="99"/>
      <c r="E13" s="6"/>
    </row>
    <row r="14" spans="1:5" ht="14.25">
      <c r="A14" s="24" t="s">
        <v>35</v>
      </c>
      <c r="B14" s="100">
        <v>126217</v>
      </c>
      <c r="C14" s="93">
        <v>116641</v>
      </c>
      <c r="E14" s="7"/>
    </row>
    <row r="15" spans="1:5" ht="14.25">
      <c r="A15" s="24" t="s">
        <v>36</v>
      </c>
      <c r="B15" s="93">
        <v>-13283</v>
      </c>
      <c r="C15" s="93">
        <v>-1533</v>
      </c>
      <c r="E15" s="7"/>
    </row>
    <row r="16" spans="1:5" ht="14.25">
      <c r="A16" s="24" t="s">
        <v>29</v>
      </c>
      <c r="B16" s="95">
        <v>82848</v>
      </c>
      <c r="C16" s="93">
        <v>68416</v>
      </c>
      <c r="E16" s="6"/>
    </row>
    <row r="17" spans="1:5" ht="14.25">
      <c r="A17" s="35" t="s">
        <v>30</v>
      </c>
      <c r="B17" s="95">
        <v>1480</v>
      </c>
      <c r="C17" s="93">
        <v>259</v>
      </c>
      <c r="E17" s="6"/>
    </row>
    <row r="18" spans="1:5" ht="18.75" customHeight="1">
      <c r="A18" s="5" t="s">
        <v>93</v>
      </c>
      <c r="B18" s="101">
        <f>SUM(B14:B17)</f>
        <v>197262</v>
      </c>
      <c r="C18" s="101">
        <f>SUM(C14:C17)</f>
        <v>183783</v>
      </c>
      <c r="E18" s="5"/>
    </row>
    <row r="19" spans="2:5" ht="14.25">
      <c r="B19" s="102"/>
      <c r="C19" s="93"/>
      <c r="E19" s="6"/>
    </row>
    <row r="20" spans="1:5" ht="14.25">
      <c r="A20" s="24" t="s">
        <v>94</v>
      </c>
      <c r="B20" s="95">
        <f>B12+B18</f>
        <v>388609</v>
      </c>
      <c r="C20" s="95">
        <f>C12+C18</f>
        <v>457538</v>
      </c>
      <c r="E20" s="8"/>
    </row>
    <row r="21" spans="1:5" ht="17.25" customHeight="1">
      <c r="A21" s="9" t="s">
        <v>31</v>
      </c>
      <c r="B21" s="95">
        <v>-387068</v>
      </c>
      <c r="C21" s="103">
        <v>-392097</v>
      </c>
      <c r="E21" s="9"/>
    </row>
    <row r="22" spans="1:5" ht="17.25" customHeight="1" thickBot="1">
      <c r="A22" s="113" t="s">
        <v>98</v>
      </c>
      <c r="B22" s="104">
        <f>B20+B21</f>
        <v>1541</v>
      </c>
      <c r="C22" s="147">
        <f>C20+C21</f>
        <v>65441</v>
      </c>
      <c r="E22" s="113"/>
    </row>
    <row r="23" spans="2:5" ht="15.75" thickTop="1">
      <c r="B23" s="105"/>
      <c r="C23" s="105"/>
      <c r="D23" s="26"/>
      <c r="E23" s="113"/>
    </row>
    <row r="24" spans="1:5" ht="28.5">
      <c r="A24" s="35" t="s">
        <v>92</v>
      </c>
      <c r="B24" s="95">
        <v>-2414</v>
      </c>
      <c r="C24" s="106">
        <v>2197</v>
      </c>
      <c r="D24" s="26"/>
      <c r="E24" s="35"/>
    </row>
    <row r="25" spans="2:5" ht="14.25">
      <c r="B25" s="95"/>
      <c r="C25" s="103"/>
      <c r="D25" s="26"/>
      <c r="E25" s="9"/>
    </row>
    <row r="26" spans="1:5" ht="15.75" thickBot="1">
      <c r="A26" s="25" t="s">
        <v>95</v>
      </c>
      <c r="B26" s="107">
        <f>B22+B24</f>
        <v>-873</v>
      </c>
      <c r="C26" s="107">
        <f>C22+C24</f>
        <v>67638</v>
      </c>
      <c r="E26" s="25"/>
    </row>
    <row r="27" spans="2:5" ht="15.75" thickTop="1">
      <c r="B27" s="108"/>
      <c r="C27" s="93"/>
      <c r="E27" s="25"/>
    </row>
    <row r="28" spans="1:5" ht="14.25">
      <c r="A28" s="24" t="s">
        <v>32</v>
      </c>
      <c r="B28" s="109">
        <v>1320</v>
      </c>
      <c r="C28" s="109">
        <v>-6200</v>
      </c>
      <c r="E28" s="114"/>
    </row>
    <row r="29" spans="1:5" ht="15.75" thickBot="1">
      <c r="A29" s="27" t="s">
        <v>96</v>
      </c>
      <c r="B29" s="110">
        <f>B28+B26</f>
        <v>447</v>
      </c>
      <c r="C29" s="110">
        <f>C28+C26</f>
        <v>61438</v>
      </c>
      <c r="E29" s="27"/>
    </row>
    <row r="30" spans="1:5" ht="15.75" thickTop="1">
      <c r="A30" s="27"/>
      <c r="B30" s="111"/>
      <c r="C30" s="108"/>
      <c r="E30" s="27"/>
    </row>
    <row r="31" spans="1:5" ht="15.75" thickBot="1">
      <c r="A31" s="27" t="s">
        <v>33</v>
      </c>
      <c r="B31" s="110">
        <f>B29</f>
        <v>447</v>
      </c>
      <c r="C31" s="110">
        <f>C29</f>
        <v>61438</v>
      </c>
      <c r="E31" s="27"/>
    </row>
    <row r="32" spans="1:5" ht="15.75" thickTop="1">
      <c r="A32" s="27" t="s">
        <v>97</v>
      </c>
      <c r="B32" s="112">
        <f>B31/216162885*1000</f>
        <v>0.002067885058066282</v>
      </c>
      <c r="C32" s="112">
        <f>C31/156397472*1000</f>
        <v>0.3928324365754454</v>
      </c>
      <c r="E32" s="27"/>
    </row>
    <row r="33" spans="1:3" ht="15">
      <c r="A33" s="27"/>
      <c r="B33" s="23"/>
      <c r="C33" s="20"/>
    </row>
    <row r="34" spans="1:3" ht="15">
      <c r="A34" s="27"/>
      <c r="B34" s="23"/>
      <c r="C34" s="20"/>
    </row>
    <row r="35" spans="1:3" ht="15">
      <c r="A35" s="27"/>
      <c r="B35" s="23"/>
      <c r="C35" s="20"/>
    </row>
    <row r="36" spans="2:3" ht="14.25">
      <c r="B36" s="26"/>
      <c r="C36" s="19"/>
    </row>
    <row r="37" spans="1:3" ht="14.25">
      <c r="A37" s="40" t="s">
        <v>23</v>
      </c>
      <c r="B37" s="22"/>
      <c r="C37" s="22" t="s">
        <v>0</v>
      </c>
    </row>
    <row r="38" spans="1:3" ht="14.25">
      <c r="A38" s="40"/>
      <c r="B38" s="22"/>
      <c r="C38" s="22"/>
    </row>
    <row r="39" spans="1:3" ht="14.25">
      <c r="A39" s="40"/>
      <c r="B39" s="22"/>
      <c r="C39" s="22"/>
    </row>
    <row r="40" spans="1:3" ht="14.25">
      <c r="A40" s="40" t="s">
        <v>24</v>
      </c>
      <c r="B40" s="22"/>
      <c r="C40" s="22" t="s">
        <v>25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63.140625" style="0" customWidth="1"/>
    <col min="2" max="2" width="13.57421875" style="0" customWidth="1"/>
    <col min="3" max="3" width="14.7109375" style="0" bestFit="1" customWidth="1"/>
    <col min="4" max="4" width="13.00390625" style="0" customWidth="1"/>
    <col min="5" max="5" width="64.140625" style="0" customWidth="1"/>
    <col min="6" max="6" width="16.28125" style="0" customWidth="1"/>
    <col min="7" max="7" width="19.140625" style="0" customWidth="1"/>
  </cols>
  <sheetData>
    <row r="2" spans="1:3" ht="17.25" customHeight="1">
      <c r="A2" s="165" t="s">
        <v>107</v>
      </c>
      <c r="B2" s="166"/>
      <c r="C2" s="166"/>
    </row>
    <row r="5" spans="1:8" ht="45">
      <c r="A5" s="55"/>
      <c r="B5" s="56" t="s">
        <v>112</v>
      </c>
      <c r="C5" s="56" t="s">
        <v>113</v>
      </c>
      <c r="E5" s="124"/>
      <c r="F5" s="124"/>
      <c r="G5" s="124"/>
      <c r="H5" s="124"/>
    </row>
    <row r="6" spans="1:8" ht="15">
      <c r="A6" s="63" t="s">
        <v>34</v>
      </c>
      <c r="B6" s="57" t="s">
        <v>3</v>
      </c>
      <c r="C6" s="57" t="s">
        <v>3</v>
      </c>
      <c r="D6" s="116"/>
      <c r="E6" s="116"/>
      <c r="F6" s="148"/>
      <c r="G6" s="148"/>
      <c r="H6" s="124"/>
    </row>
    <row r="7" spans="1:8" ht="12.75">
      <c r="A7" s="64" t="s">
        <v>26</v>
      </c>
      <c r="B7" s="43">
        <v>609744</v>
      </c>
      <c r="C7" s="43">
        <v>566050</v>
      </c>
      <c r="D7" s="117"/>
      <c r="E7" s="117"/>
      <c r="F7" s="149"/>
      <c r="G7" s="149"/>
      <c r="H7" s="124"/>
    </row>
    <row r="8" spans="1:8" ht="12.75">
      <c r="A8" s="64" t="s">
        <v>27</v>
      </c>
      <c r="B8" s="43">
        <v>-335216</v>
      </c>
      <c r="C8" s="43">
        <v>-254808</v>
      </c>
      <c r="D8" s="117"/>
      <c r="E8" s="117"/>
      <c r="F8" s="149"/>
      <c r="G8" s="149"/>
      <c r="H8" s="124"/>
    </row>
    <row r="9" spans="1:8" ht="12.75">
      <c r="A9" s="64" t="s">
        <v>35</v>
      </c>
      <c r="B9" s="43">
        <v>129259</v>
      </c>
      <c r="C9" s="43">
        <v>114896</v>
      </c>
      <c r="D9" s="117"/>
      <c r="E9" s="117"/>
      <c r="F9" s="149"/>
      <c r="G9" s="149"/>
      <c r="H9" s="124"/>
    </row>
    <row r="10" spans="1:8" ht="12.75">
      <c r="A10" s="64" t="s">
        <v>36</v>
      </c>
      <c r="B10" s="43">
        <v>-13239</v>
      </c>
      <c r="C10" s="43">
        <v>-1556</v>
      </c>
      <c r="D10" s="117"/>
      <c r="E10" s="117"/>
      <c r="F10" s="149"/>
      <c r="G10" s="149"/>
      <c r="H10" s="124"/>
    </row>
    <row r="11" spans="1:8" ht="12.75">
      <c r="A11" s="65" t="s">
        <v>37</v>
      </c>
      <c r="B11" s="43">
        <v>82043</v>
      </c>
      <c r="C11" s="43">
        <v>65834</v>
      </c>
      <c r="D11" s="117"/>
      <c r="E11" s="117"/>
      <c r="F11" s="149"/>
      <c r="G11" s="149"/>
      <c r="H11" s="124"/>
    </row>
    <row r="12" spans="1:8" ht="38.25">
      <c r="A12" s="66" t="s">
        <v>38</v>
      </c>
      <c r="B12" s="43">
        <v>0</v>
      </c>
      <c r="C12" s="43">
        <v>0</v>
      </c>
      <c r="D12" s="118"/>
      <c r="E12" s="118"/>
      <c r="F12" s="149"/>
      <c r="G12" s="149"/>
      <c r="H12" s="124"/>
    </row>
    <row r="13" spans="1:8" ht="12.75">
      <c r="A13" s="42" t="s">
        <v>39</v>
      </c>
      <c r="B13" s="43">
        <v>1233</v>
      </c>
      <c r="C13" s="43">
        <v>-590</v>
      </c>
      <c r="D13" s="118"/>
      <c r="E13" s="118"/>
      <c r="F13" s="149"/>
      <c r="G13" s="149"/>
      <c r="H13" s="124"/>
    </row>
    <row r="14" spans="1:8" ht="12.75">
      <c r="A14" s="58" t="s">
        <v>40</v>
      </c>
      <c r="B14" s="44">
        <v>-326167</v>
      </c>
      <c r="C14" s="44">
        <v>-347052</v>
      </c>
      <c r="D14" s="118"/>
      <c r="E14" s="118"/>
      <c r="F14" s="149"/>
      <c r="G14" s="149"/>
      <c r="H14" s="124"/>
    </row>
    <row r="15" spans="1:8" ht="24">
      <c r="A15" s="72" t="s">
        <v>62</v>
      </c>
      <c r="B15" s="43">
        <f>SUM(B7:B14)</f>
        <v>147657</v>
      </c>
      <c r="C15" s="43">
        <f>SUM(C7:C14)</f>
        <v>142774</v>
      </c>
      <c r="D15" s="118"/>
      <c r="E15" s="118"/>
      <c r="F15" s="149"/>
      <c r="G15" s="149"/>
      <c r="H15" s="124"/>
    </row>
    <row r="16" spans="1:8" ht="12.75">
      <c r="A16" s="58" t="s">
        <v>42</v>
      </c>
      <c r="B16" s="45"/>
      <c r="C16" s="45"/>
      <c r="D16" s="118"/>
      <c r="E16" s="118"/>
      <c r="F16" s="149"/>
      <c r="G16" s="149"/>
      <c r="H16" s="124"/>
    </row>
    <row r="17" spans="1:8" ht="12.75">
      <c r="A17" s="46" t="s">
        <v>41</v>
      </c>
      <c r="B17" s="43"/>
      <c r="C17" s="43"/>
      <c r="D17" s="119"/>
      <c r="E17" s="119"/>
      <c r="F17" s="149"/>
      <c r="G17" s="149"/>
      <c r="H17" s="124"/>
    </row>
    <row r="18" spans="1:8" ht="38.25">
      <c r="A18" s="66" t="s">
        <v>38</v>
      </c>
      <c r="B18" s="43">
        <v>0</v>
      </c>
      <c r="C18" s="43">
        <v>0</v>
      </c>
      <c r="D18" s="120"/>
      <c r="E18" s="120"/>
      <c r="F18" s="149"/>
      <c r="G18" s="149"/>
      <c r="H18" s="124"/>
    </row>
    <row r="19" spans="1:8" ht="12.75">
      <c r="A19" s="67" t="s">
        <v>12</v>
      </c>
      <c r="B19" s="43">
        <v>3401</v>
      </c>
      <c r="C19" s="43">
        <v>-181576</v>
      </c>
      <c r="D19" s="117"/>
      <c r="E19" s="117"/>
      <c r="F19" s="149"/>
      <c r="G19" s="149"/>
      <c r="H19" s="124"/>
    </row>
    <row r="20" spans="1:8" ht="12.75">
      <c r="A20" s="68" t="s">
        <v>99</v>
      </c>
      <c r="B20" s="43">
        <v>-81001</v>
      </c>
      <c r="C20" s="43">
        <v>0</v>
      </c>
      <c r="D20" s="115"/>
      <c r="E20" s="115"/>
      <c r="F20" s="149"/>
      <c r="G20" s="149"/>
      <c r="H20" s="124"/>
    </row>
    <row r="21" spans="1:8" ht="12.75">
      <c r="A21" s="68" t="s">
        <v>100</v>
      </c>
      <c r="B21" s="43">
        <v>5470</v>
      </c>
      <c r="C21" s="43">
        <v>-176579</v>
      </c>
      <c r="D21" s="115"/>
      <c r="E21" s="118"/>
      <c r="F21" s="149"/>
      <c r="G21" s="149"/>
      <c r="H21" s="124"/>
    </row>
    <row r="22" spans="1:8" ht="12.75">
      <c r="A22" s="58" t="s">
        <v>10</v>
      </c>
      <c r="B22" s="43">
        <v>-305025</v>
      </c>
      <c r="C22" s="43">
        <v>215953</v>
      </c>
      <c r="D22" s="118"/>
      <c r="E22" s="118"/>
      <c r="F22" s="149"/>
      <c r="G22" s="149"/>
      <c r="H22" s="124"/>
    </row>
    <row r="23" spans="1:8" ht="12.75">
      <c r="A23" s="58" t="s">
        <v>14</v>
      </c>
      <c r="B23" s="43">
        <v>-93675</v>
      </c>
      <c r="C23" s="43">
        <v>816</v>
      </c>
      <c r="D23" s="118"/>
      <c r="E23" s="118"/>
      <c r="F23" s="149"/>
      <c r="G23" s="149"/>
      <c r="H23" s="124"/>
    </row>
    <row r="24" spans="1:8" ht="12.75">
      <c r="A24" s="46" t="s">
        <v>43</v>
      </c>
      <c r="B24" s="43"/>
      <c r="C24" s="43"/>
      <c r="D24" s="118"/>
      <c r="E24" s="119"/>
      <c r="F24" s="149"/>
      <c r="G24" s="149"/>
      <c r="H24" s="124"/>
    </row>
    <row r="25" spans="1:8" ht="12.75">
      <c r="A25" s="68" t="s">
        <v>58</v>
      </c>
      <c r="B25" s="43">
        <v>-206580</v>
      </c>
      <c r="C25" s="43">
        <v>680559</v>
      </c>
      <c r="D25" s="119"/>
      <c r="E25" s="118"/>
      <c r="F25" s="149"/>
      <c r="G25" s="149"/>
      <c r="H25" s="124"/>
    </row>
    <row r="26" spans="1:8" ht="12.75">
      <c r="A26" s="58" t="s">
        <v>44</v>
      </c>
      <c r="B26" s="43">
        <v>345965</v>
      </c>
      <c r="C26" s="43">
        <v>272086</v>
      </c>
      <c r="D26" s="118"/>
      <c r="E26" s="118"/>
      <c r="F26" s="149"/>
      <c r="G26" s="149"/>
      <c r="H26" s="124"/>
    </row>
    <row r="27" spans="1:8" ht="38.25">
      <c r="A27" s="66" t="s">
        <v>38</v>
      </c>
      <c r="B27" s="43">
        <v>14</v>
      </c>
      <c r="C27" s="43">
        <v>678</v>
      </c>
      <c r="D27" s="118"/>
      <c r="E27" s="120"/>
      <c r="F27" s="149"/>
      <c r="G27" s="149"/>
      <c r="H27" s="124"/>
    </row>
    <row r="28" spans="1:8" ht="13.5" thickBot="1">
      <c r="A28" s="58" t="s">
        <v>17</v>
      </c>
      <c r="B28" s="47">
        <v>-20492</v>
      </c>
      <c r="C28" s="47">
        <v>-12670</v>
      </c>
      <c r="D28" s="120"/>
      <c r="E28" s="118"/>
      <c r="F28" s="149"/>
      <c r="G28" s="149"/>
      <c r="H28" s="124"/>
    </row>
    <row r="29" spans="1:8" ht="24">
      <c r="A29" s="73" t="s">
        <v>63</v>
      </c>
      <c r="B29" s="45">
        <f>SUM(B15:B28)</f>
        <v>-204266</v>
      </c>
      <c r="C29" s="45">
        <f>SUM(C15:C28)</f>
        <v>942041</v>
      </c>
      <c r="D29" s="118"/>
      <c r="E29" s="121"/>
      <c r="F29" s="149"/>
      <c r="G29" s="149"/>
      <c r="H29" s="124"/>
    </row>
    <row r="30" spans="1:8" ht="13.5" thickBot="1">
      <c r="A30" s="59" t="s">
        <v>45</v>
      </c>
      <c r="B30" s="47">
        <v>0</v>
      </c>
      <c r="C30" s="47">
        <v>-5476</v>
      </c>
      <c r="D30" s="121"/>
      <c r="E30" s="117"/>
      <c r="F30" s="149"/>
      <c r="G30" s="149"/>
      <c r="H30" s="124"/>
    </row>
    <row r="31" spans="1:8" ht="13.5" thickBot="1">
      <c r="A31" s="42" t="s">
        <v>34</v>
      </c>
      <c r="B31" s="48">
        <f>B29+B30</f>
        <v>-204266</v>
      </c>
      <c r="C31" s="48">
        <f>C29+C30</f>
        <v>936565</v>
      </c>
      <c r="D31" s="117"/>
      <c r="E31" s="117"/>
      <c r="F31" s="149"/>
      <c r="G31" s="149"/>
      <c r="H31" s="124"/>
    </row>
    <row r="32" spans="1:8" ht="12.75">
      <c r="A32" s="41" t="s">
        <v>46</v>
      </c>
      <c r="B32" s="45"/>
      <c r="C32" s="45"/>
      <c r="D32" s="117"/>
      <c r="E32" s="116"/>
      <c r="F32" s="149"/>
      <c r="G32" s="149"/>
      <c r="H32" s="124"/>
    </row>
    <row r="33" spans="1:8" ht="12.75">
      <c r="A33" s="60" t="s">
        <v>47</v>
      </c>
      <c r="B33" s="43">
        <v>-34569</v>
      </c>
      <c r="C33" s="43">
        <v>-48050</v>
      </c>
      <c r="D33" s="116"/>
      <c r="E33" s="122"/>
      <c r="F33" s="149"/>
      <c r="G33" s="149"/>
      <c r="H33" s="124"/>
    </row>
    <row r="34" spans="1:8" ht="12.75">
      <c r="A34" s="69" t="s">
        <v>59</v>
      </c>
      <c r="B34" s="43">
        <v>247</v>
      </c>
      <c r="C34" s="43">
        <v>849</v>
      </c>
      <c r="D34" s="122"/>
      <c r="E34" s="122"/>
      <c r="F34" s="149"/>
      <c r="G34" s="149"/>
      <c r="H34" s="124"/>
    </row>
    <row r="35" spans="1:8" ht="12.75">
      <c r="A35" s="49" t="s">
        <v>48</v>
      </c>
      <c r="B35" s="43">
        <v>-190706</v>
      </c>
      <c r="C35" s="43">
        <v>-80825</v>
      </c>
      <c r="D35" s="122"/>
      <c r="E35" s="122"/>
      <c r="F35" s="149"/>
      <c r="G35" s="149"/>
      <c r="H35" s="124"/>
    </row>
    <row r="36" spans="1:8" ht="13.5" thickBot="1">
      <c r="A36" s="61" t="s">
        <v>49</v>
      </c>
      <c r="B36" s="43">
        <v>180264</v>
      </c>
      <c r="C36" s="47">
        <v>100000</v>
      </c>
      <c r="D36" s="122"/>
      <c r="E36" s="122"/>
      <c r="F36" s="149"/>
      <c r="G36" s="149"/>
      <c r="H36" s="124"/>
    </row>
    <row r="37" spans="1:8" ht="13.5" thickBot="1">
      <c r="A37" s="70" t="s">
        <v>60</v>
      </c>
      <c r="B37" s="47">
        <f>SUM(B33:B36)</f>
        <v>-44764</v>
      </c>
      <c r="C37" s="125">
        <f>SUM(C33:C36)</f>
        <v>-28026</v>
      </c>
      <c r="D37" s="122"/>
      <c r="E37" s="122"/>
      <c r="F37" s="149"/>
      <c r="G37" s="149"/>
      <c r="H37" s="124"/>
    </row>
    <row r="38" spans="1:8" ht="12.75">
      <c r="A38" s="41" t="s">
        <v>50</v>
      </c>
      <c r="B38" s="45"/>
      <c r="C38" s="43"/>
      <c r="D38" s="122"/>
      <c r="E38" s="116"/>
      <c r="F38" s="149"/>
      <c r="G38" s="149"/>
      <c r="H38" s="124"/>
    </row>
    <row r="39" spans="1:8" ht="12.75">
      <c r="A39" s="49" t="s">
        <v>51</v>
      </c>
      <c r="B39" s="43">
        <v>49000</v>
      </c>
      <c r="C39" s="43">
        <v>-763500</v>
      </c>
      <c r="D39" s="116"/>
      <c r="E39" s="122"/>
      <c r="F39" s="149"/>
      <c r="G39" s="149"/>
      <c r="H39" s="124"/>
    </row>
    <row r="40" spans="1:8" ht="12.75">
      <c r="A40" s="49" t="s">
        <v>52</v>
      </c>
      <c r="B40" s="50">
        <v>1900</v>
      </c>
      <c r="C40" s="50">
        <v>18430</v>
      </c>
      <c r="D40" s="122"/>
      <c r="E40" s="122"/>
      <c r="F40" s="150"/>
      <c r="G40" s="150"/>
      <c r="H40" s="124"/>
    </row>
    <row r="41" spans="1:8" ht="12.75">
      <c r="A41" t="s">
        <v>108</v>
      </c>
      <c r="B41" s="126">
        <v>0</v>
      </c>
      <c r="C41" s="50">
        <v>0</v>
      </c>
      <c r="D41" s="122"/>
      <c r="E41" s="122"/>
      <c r="F41" s="150"/>
      <c r="G41" s="150"/>
      <c r="H41" s="124"/>
    </row>
    <row r="42" spans="1:8" ht="12.75">
      <c r="A42" t="s">
        <v>20</v>
      </c>
      <c r="B42" s="126"/>
      <c r="C42" s="126">
        <v>-139707</v>
      </c>
      <c r="D42" s="122"/>
      <c r="E42" s="117"/>
      <c r="F42" s="150"/>
      <c r="G42" s="150"/>
      <c r="H42" s="124"/>
    </row>
    <row r="43" spans="1:8" ht="13.5" thickBot="1">
      <c r="A43" s="42" t="s">
        <v>53</v>
      </c>
      <c r="B43" s="51">
        <v>-142</v>
      </c>
      <c r="C43" s="51">
        <v>-46156</v>
      </c>
      <c r="D43" s="117"/>
      <c r="E43" s="117"/>
      <c r="F43" s="151"/>
      <c r="G43" s="151"/>
      <c r="H43" s="124"/>
    </row>
    <row r="44" spans="1:8" ht="13.5" thickBot="1">
      <c r="A44" s="71" t="s">
        <v>61</v>
      </c>
      <c r="B44" s="52">
        <f>SUM(B39:B43)</f>
        <v>50758</v>
      </c>
      <c r="C44" s="52">
        <f>SUM(C39:C43)</f>
        <v>-930933</v>
      </c>
      <c r="D44" s="117"/>
      <c r="E44" s="117"/>
      <c r="F44" s="152"/>
      <c r="G44" s="152"/>
      <c r="H44" s="124"/>
    </row>
    <row r="45" spans="1:8" ht="24">
      <c r="A45" s="53" t="s">
        <v>54</v>
      </c>
      <c r="B45" s="43">
        <v>-3657</v>
      </c>
      <c r="C45" s="43">
        <v>68724</v>
      </c>
      <c r="D45" s="123"/>
      <c r="E45" s="123"/>
      <c r="F45" s="149"/>
      <c r="G45" s="149"/>
      <c r="H45" s="124"/>
    </row>
    <row r="46" spans="1:8" ht="12.75">
      <c r="A46" s="62" t="s">
        <v>55</v>
      </c>
      <c r="B46" s="43">
        <f>B31+B37+B44+B45</f>
        <v>-201929</v>
      </c>
      <c r="C46" s="43">
        <f>C31+C37+C44+C45</f>
        <v>46330</v>
      </c>
      <c r="D46" s="123"/>
      <c r="E46" s="123"/>
      <c r="F46" s="149"/>
      <c r="G46" s="149"/>
      <c r="H46" s="124"/>
    </row>
    <row r="47" spans="1:8" ht="12.75">
      <c r="A47" s="60" t="s">
        <v>56</v>
      </c>
      <c r="B47" s="43">
        <v>3996462</v>
      </c>
      <c r="C47" s="43">
        <v>2449367</v>
      </c>
      <c r="D47" s="122"/>
      <c r="E47" s="122"/>
      <c r="F47" s="149"/>
      <c r="G47" s="149"/>
      <c r="H47" s="124"/>
    </row>
    <row r="48" spans="1:8" ht="12.75">
      <c r="A48" s="55" t="s">
        <v>57</v>
      </c>
      <c r="B48" s="54">
        <f>SUM(B46:B47)</f>
        <v>3794533</v>
      </c>
      <c r="C48" s="54">
        <f>SUM(C46:C47)</f>
        <v>2495697</v>
      </c>
      <c r="D48" s="116"/>
      <c r="E48" s="116"/>
      <c r="F48" s="153"/>
      <c r="G48" s="153"/>
      <c r="H48" s="124"/>
    </row>
    <row r="49" spans="4:8" ht="12.75">
      <c r="D49" s="124"/>
      <c r="E49" s="124"/>
      <c r="F49" s="124"/>
      <c r="G49" s="124"/>
      <c r="H49" s="124"/>
    </row>
    <row r="50" ht="12.75">
      <c r="D50" s="124"/>
    </row>
    <row r="51" spans="1:4" ht="12.75">
      <c r="A51" s="40" t="s">
        <v>23</v>
      </c>
      <c r="B51" s="22"/>
      <c r="C51" s="22" t="s">
        <v>0</v>
      </c>
      <c r="D51" s="124"/>
    </row>
    <row r="52" spans="1:3" ht="12.75">
      <c r="A52" s="40"/>
      <c r="B52" s="22"/>
      <c r="C52" s="22"/>
    </row>
    <row r="53" spans="1:3" ht="12.75">
      <c r="A53" s="40"/>
      <c r="B53" s="22"/>
      <c r="C53" s="22"/>
    </row>
    <row r="54" spans="1:3" ht="12.75">
      <c r="A54" s="40" t="s">
        <v>24</v>
      </c>
      <c r="B54" s="22"/>
      <c r="C54" s="22" t="s">
        <v>25</v>
      </c>
    </row>
    <row r="55" spans="1:3" ht="14.25">
      <c r="A55" s="24"/>
      <c r="B55" s="24"/>
      <c r="C55" s="2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18.421875" style="0" customWidth="1"/>
    <col min="4" max="4" width="13.00390625" style="0" customWidth="1"/>
    <col min="5" max="5" width="21.8515625" style="0" customWidth="1"/>
    <col min="6" max="6" width="11.28125" style="0" customWidth="1"/>
    <col min="8" max="8" width="12.7109375" style="0" customWidth="1"/>
    <col min="9" max="9" width="19.28125" style="0" customWidth="1"/>
    <col min="10" max="10" width="13.140625" style="0" customWidth="1"/>
    <col min="11" max="11" width="22.140625" style="0" customWidth="1"/>
    <col min="12" max="12" width="14.00390625" style="0" customWidth="1"/>
  </cols>
  <sheetData>
    <row r="2" spans="1:6" ht="12.75">
      <c r="A2" s="167" t="s">
        <v>110</v>
      </c>
      <c r="B2" s="168"/>
      <c r="C2" s="168"/>
      <c r="D2" s="168"/>
      <c r="E2" s="169"/>
      <c r="F2" s="169"/>
    </row>
    <row r="3" spans="1:6" ht="12.75">
      <c r="A3" s="169"/>
      <c r="B3" s="169"/>
      <c r="C3" s="169"/>
      <c r="D3" s="169"/>
      <c r="E3" s="169"/>
      <c r="F3" s="169"/>
    </row>
    <row r="5" spans="1:6" ht="60">
      <c r="A5" s="134"/>
      <c r="B5" s="135" t="s">
        <v>64</v>
      </c>
      <c r="C5" s="135" t="s">
        <v>65</v>
      </c>
      <c r="D5" s="135" t="s">
        <v>66</v>
      </c>
      <c r="E5" s="135" t="s">
        <v>67</v>
      </c>
      <c r="F5" s="135" t="s">
        <v>68</v>
      </c>
    </row>
    <row r="6" spans="1:6" ht="15">
      <c r="A6" s="136"/>
      <c r="B6" s="137"/>
      <c r="C6" s="137"/>
      <c r="D6" s="137"/>
      <c r="E6" s="137"/>
      <c r="F6" s="137"/>
    </row>
    <row r="7" spans="1:12" ht="15">
      <c r="A7" s="138" t="s">
        <v>101</v>
      </c>
      <c r="B7" s="127">
        <v>781987</v>
      </c>
      <c r="C7" s="127">
        <v>350</v>
      </c>
      <c r="D7" s="128">
        <v>0</v>
      </c>
      <c r="E7" s="127">
        <v>197393</v>
      </c>
      <c r="F7" s="127">
        <f>SUM(B7:E7)</f>
        <v>979730</v>
      </c>
      <c r="H7" s="141"/>
      <c r="I7" s="141"/>
      <c r="J7" s="36"/>
      <c r="K7" s="141"/>
      <c r="L7" s="141"/>
    </row>
    <row r="8" spans="1:12" ht="15">
      <c r="A8" s="137" t="s">
        <v>69</v>
      </c>
      <c r="B8" s="128">
        <v>0</v>
      </c>
      <c r="C8" s="128">
        <v>0</v>
      </c>
      <c r="D8" s="128">
        <v>0</v>
      </c>
      <c r="E8" s="128">
        <v>0</v>
      </c>
      <c r="F8" s="130">
        <f aca="true" t="shared" si="0" ref="F8:F18">SUM(B8:E8)</f>
        <v>0</v>
      </c>
      <c r="H8" s="142"/>
      <c r="I8" s="142"/>
      <c r="J8" s="142"/>
      <c r="K8" s="142"/>
      <c r="L8" s="142"/>
    </row>
    <row r="9" spans="1:12" ht="28.5">
      <c r="A9" s="139" t="s">
        <v>70</v>
      </c>
      <c r="B9" s="128">
        <v>0</v>
      </c>
      <c r="C9" s="128">
        <v>0</v>
      </c>
      <c r="D9" s="128">
        <v>0</v>
      </c>
      <c r="E9" s="128">
        <v>34650</v>
      </c>
      <c r="F9" s="131">
        <f t="shared" si="0"/>
        <v>34650</v>
      </c>
      <c r="H9" s="36"/>
      <c r="I9" s="36"/>
      <c r="J9" s="36"/>
      <c r="K9" s="36"/>
      <c r="L9" s="143"/>
    </row>
    <row r="10" spans="1:12" ht="14.25">
      <c r="A10" s="137" t="s">
        <v>71</v>
      </c>
      <c r="B10" s="128">
        <v>0</v>
      </c>
      <c r="C10" s="128">
        <v>0</v>
      </c>
      <c r="D10" s="128">
        <v>0</v>
      </c>
      <c r="E10" s="128">
        <v>0</v>
      </c>
      <c r="F10" s="128">
        <f t="shared" si="0"/>
        <v>0</v>
      </c>
      <c r="H10" s="36"/>
      <c r="I10" s="36"/>
      <c r="J10" s="36"/>
      <c r="K10" s="36"/>
      <c r="L10" s="85"/>
    </row>
    <row r="11" spans="1:12" ht="57">
      <c r="A11" s="140" t="s">
        <v>72</v>
      </c>
      <c r="B11" s="128">
        <v>0</v>
      </c>
      <c r="C11" s="128">
        <v>260</v>
      </c>
      <c r="D11" s="128">
        <v>0</v>
      </c>
      <c r="E11" s="128">
        <v>0</v>
      </c>
      <c r="F11" s="128">
        <f t="shared" si="0"/>
        <v>260</v>
      </c>
      <c r="H11" s="36"/>
      <c r="I11" s="36"/>
      <c r="J11" s="36"/>
      <c r="K11" s="36"/>
      <c r="L11" s="36"/>
    </row>
    <row r="12" spans="1:12" ht="15">
      <c r="A12" s="138" t="s">
        <v>109</v>
      </c>
      <c r="B12" s="132">
        <f>SUM(B7:B11)</f>
        <v>781987</v>
      </c>
      <c r="C12" s="132">
        <f>SUM(C7:C11)</f>
        <v>610</v>
      </c>
      <c r="D12" s="132">
        <f>SUM(D7:D11)</f>
        <v>0</v>
      </c>
      <c r="E12" s="132">
        <f>SUM(E7:E11)</f>
        <v>232043</v>
      </c>
      <c r="F12" s="133">
        <f t="shared" si="0"/>
        <v>1014640</v>
      </c>
      <c r="H12" s="36"/>
      <c r="I12" s="36"/>
      <c r="J12" s="36"/>
      <c r="K12" s="36"/>
      <c r="L12" s="36"/>
    </row>
    <row r="13" spans="1:12" ht="15">
      <c r="A13" s="138" t="s">
        <v>102</v>
      </c>
      <c r="B13" s="129">
        <v>921310</v>
      </c>
      <c r="C13" s="129">
        <v>161</v>
      </c>
      <c r="D13" s="132">
        <v>0</v>
      </c>
      <c r="E13" s="129">
        <v>98354</v>
      </c>
      <c r="F13" s="129">
        <f t="shared" si="0"/>
        <v>1019825</v>
      </c>
      <c r="H13" s="144"/>
      <c r="I13" s="144"/>
      <c r="J13" s="144"/>
      <c r="K13" s="144"/>
      <c r="L13" s="145"/>
    </row>
    <row r="14" spans="1:12" ht="15">
      <c r="A14" s="137" t="s">
        <v>69</v>
      </c>
      <c r="B14" s="128">
        <v>0</v>
      </c>
      <c r="C14" s="128">
        <v>72412</v>
      </c>
      <c r="D14" s="128">
        <v>0</v>
      </c>
      <c r="E14" s="128">
        <v>0</v>
      </c>
      <c r="F14" s="130">
        <f t="shared" si="0"/>
        <v>72412</v>
      </c>
      <c r="H14" s="142"/>
      <c r="I14" s="142"/>
      <c r="J14" s="142"/>
      <c r="K14" s="142"/>
      <c r="L14" s="142"/>
    </row>
    <row r="15" spans="1:12" ht="28.5">
      <c r="A15" s="139" t="s">
        <v>70</v>
      </c>
      <c r="B15" s="128">
        <v>0</v>
      </c>
      <c r="C15" s="128">
        <v>0</v>
      </c>
      <c r="D15" s="128">
        <v>0</v>
      </c>
      <c r="E15" s="128">
        <v>447</v>
      </c>
      <c r="F15" s="131">
        <f t="shared" si="0"/>
        <v>447</v>
      </c>
      <c r="H15" s="36"/>
      <c r="I15" s="36"/>
      <c r="J15" s="36"/>
      <c r="K15" s="36"/>
      <c r="L15" s="143"/>
    </row>
    <row r="16" spans="1:12" ht="14.25">
      <c r="A16" s="137" t="s">
        <v>71</v>
      </c>
      <c r="B16" s="128">
        <v>0</v>
      </c>
      <c r="C16" s="128">
        <v>0</v>
      </c>
      <c r="D16" s="128">
        <v>0</v>
      </c>
      <c r="E16" s="128">
        <v>-313</v>
      </c>
      <c r="F16" s="128">
        <f t="shared" si="0"/>
        <v>-313</v>
      </c>
      <c r="H16" s="36"/>
      <c r="I16" s="36"/>
      <c r="J16" s="36"/>
      <c r="K16" s="36"/>
      <c r="L16" s="85"/>
    </row>
    <row r="17" spans="1:12" ht="57">
      <c r="A17" s="140" t="s">
        <v>72</v>
      </c>
      <c r="B17" s="128">
        <v>159504</v>
      </c>
      <c r="C17" s="128">
        <v>-72573</v>
      </c>
      <c r="D17" s="128">
        <v>0</v>
      </c>
      <c r="E17" s="128">
        <v>-86931</v>
      </c>
      <c r="F17" s="128">
        <f t="shared" si="0"/>
        <v>0</v>
      </c>
      <c r="H17" s="36"/>
      <c r="I17" s="36"/>
      <c r="J17" s="36"/>
      <c r="K17" s="36"/>
      <c r="L17" s="36"/>
    </row>
    <row r="18" spans="1:12" ht="15">
      <c r="A18" s="138" t="s">
        <v>111</v>
      </c>
      <c r="B18" s="132">
        <f>SUM(B13:B17)</f>
        <v>1080814</v>
      </c>
      <c r="C18" s="132">
        <f>SUM(C13:C17)</f>
        <v>0</v>
      </c>
      <c r="D18" s="132">
        <f>SUM(D13:D17)</f>
        <v>0</v>
      </c>
      <c r="E18" s="132">
        <f>SUM(E13:E17)</f>
        <v>11557</v>
      </c>
      <c r="F18" s="133">
        <f t="shared" si="0"/>
        <v>1092371</v>
      </c>
      <c r="H18" s="36"/>
      <c r="I18" s="36"/>
      <c r="J18" s="36"/>
      <c r="K18" s="36"/>
      <c r="L18" s="36"/>
    </row>
    <row r="19" spans="1:12" ht="15">
      <c r="A19" s="154"/>
      <c r="B19" s="155"/>
      <c r="C19" s="155"/>
      <c r="D19" s="155"/>
      <c r="E19" s="155"/>
      <c r="F19" s="156"/>
      <c r="G19" s="124"/>
      <c r="H19" s="144"/>
      <c r="I19" s="144"/>
      <c r="J19" s="144"/>
      <c r="K19" s="144"/>
      <c r="L19" s="145"/>
    </row>
    <row r="20" spans="1:12" ht="15">
      <c r="A20" s="40" t="s">
        <v>23</v>
      </c>
      <c r="B20" s="22"/>
      <c r="C20" s="22" t="s">
        <v>0</v>
      </c>
      <c r="D20" s="124"/>
      <c r="E20" s="124"/>
      <c r="F20" s="124"/>
      <c r="G20" s="124"/>
      <c r="H20" s="142"/>
      <c r="I20" s="142"/>
      <c r="J20" s="142"/>
      <c r="K20" s="142"/>
      <c r="L20" s="142"/>
    </row>
    <row r="21" spans="1:12" ht="14.25">
      <c r="A21" s="40"/>
      <c r="B21" s="22"/>
      <c r="C21" s="22"/>
      <c r="D21" s="124"/>
      <c r="E21" s="124"/>
      <c r="F21" s="124"/>
      <c r="G21" s="124"/>
      <c r="H21" s="36"/>
      <c r="I21" s="36"/>
      <c r="J21" s="36"/>
      <c r="K21" s="36"/>
      <c r="L21" s="143"/>
    </row>
    <row r="22" spans="1:12" ht="14.25">
      <c r="A22" s="40"/>
      <c r="B22" s="22"/>
      <c r="C22" s="22"/>
      <c r="D22" s="124"/>
      <c r="E22" s="124"/>
      <c r="F22" s="124"/>
      <c r="G22" s="124"/>
      <c r="H22" s="36"/>
      <c r="I22" s="36"/>
      <c r="J22" s="36"/>
      <c r="K22" s="36"/>
      <c r="L22" s="85"/>
    </row>
    <row r="23" spans="1:12" ht="14.25">
      <c r="A23" s="40" t="s">
        <v>24</v>
      </c>
      <c r="B23" s="22"/>
      <c r="C23" s="22" t="s">
        <v>25</v>
      </c>
      <c r="D23" s="124"/>
      <c r="E23" s="124"/>
      <c r="F23" s="124"/>
      <c r="G23" s="124"/>
      <c r="H23" s="36"/>
      <c r="I23" s="36"/>
      <c r="J23" s="36"/>
      <c r="K23" s="36"/>
      <c r="L23" s="36"/>
    </row>
    <row r="24" spans="4:12" ht="14.25">
      <c r="D24" s="124"/>
      <c r="E24" s="124"/>
      <c r="F24" s="124"/>
      <c r="G24" s="124"/>
      <c r="H24" s="36"/>
      <c r="I24" s="36"/>
      <c r="J24" s="36"/>
      <c r="K24" s="36"/>
      <c r="L24" s="36"/>
    </row>
    <row r="25" spans="1:12" ht="15">
      <c r="A25" s="154"/>
      <c r="B25" s="124"/>
      <c r="C25" s="124"/>
      <c r="D25" s="124"/>
      <c r="E25" s="124"/>
      <c r="F25" s="124"/>
      <c r="G25" s="124"/>
      <c r="H25" s="144"/>
      <c r="I25" s="144"/>
      <c r="J25" s="144"/>
      <c r="K25" s="144"/>
      <c r="L25" s="145"/>
    </row>
    <row r="26" spans="1:7" ht="12.75">
      <c r="A26" s="124"/>
      <c r="B26" s="124"/>
      <c r="C26" s="124"/>
      <c r="D26" s="124"/>
      <c r="E26" s="124"/>
      <c r="F26" s="124"/>
      <c r="G26" s="124"/>
    </row>
    <row r="27" spans="1:7" ht="12.75">
      <c r="A27" s="124"/>
      <c r="B27" s="124"/>
      <c r="C27" s="124"/>
      <c r="D27" s="124"/>
      <c r="E27" s="124"/>
      <c r="F27" s="124"/>
      <c r="G27" s="124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Оторбаев Улан Кайнарбекович</cp:lastModifiedBy>
  <cp:lastPrinted>2015-04-07T11:37:05Z</cp:lastPrinted>
  <dcterms:created xsi:type="dcterms:W3CDTF">1996-10-08T23:32:33Z</dcterms:created>
  <dcterms:modified xsi:type="dcterms:W3CDTF">2016-11-10T08:50:27Z</dcterms:modified>
  <cp:category/>
  <cp:version/>
  <cp:contentType/>
  <cp:contentStatus/>
</cp:coreProperties>
</file>