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ээрим\Нарбекова М.У\нбкр\Фин отчет на сайт\Ежемесячный\2022\Август\"/>
    </mc:Choice>
  </mc:AlternateContent>
  <bookViews>
    <workbookView xWindow="0" yWindow="0" windowWidth="24000" windowHeight="9735" tabRatio="449" activeTab="2"/>
  </bookViews>
  <sheets>
    <sheet name="BS" sheetId="3" r:id="rId1"/>
    <sheet name="PL" sheetId="6" r:id="rId2"/>
    <sheet name="standard" sheetId="7" r:id="rId3"/>
  </sheets>
  <externalReferences>
    <externalReference r:id="rId4"/>
    <externalReference r:id="rId5"/>
  </externalReferences>
  <definedNames>
    <definedName name="_xlnm.Print_Area" localSheetId="0">BS!$A$3:$D$55</definedName>
    <definedName name="_xlnm.Print_Area" localSheetId="1">PL!$A$3:$C$39</definedName>
  </definedNames>
  <calcPr calcId="152511"/>
</workbook>
</file>

<file path=xl/calcChain.xml><?xml version="1.0" encoding="utf-8"?>
<calcChain xmlns="http://schemas.openxmlformats.org/spreadsheetml/2006/main">
  <c r="B39" i="3" l="1"/>
  <c r="B18" i="3"/>
  <c r="B17" i="3"/>
  <c r="B15" i="3"/>
  <c r="B16" i="6" l="1"/>
  <c r="B18" i="6" s="1"/>
  <c r="B44" i="3"/>
  <c r="B22" i="3"/>
  <c r="C31" i="6" l="1"/>
  <c r="B31" i="6"/>
  <c r="B27" i="6"/>
  <c r="C27" i="6"/>
  <c r="C11" i="6"/>
  <c r="B11" i="6"/>
  <c r="B23" i="3"/>
  <c r="C11" i="3"/>
  <c r="D11" i="3"/>
  <c r="B11" i="3"/>
  <c r="C19" i="3" l="1"/>
  <c r="D19" i="3"/>
  <c r="B19" i="3"/>
  <c r="B50" i="3" l="1"/>
  <c r="B13" i="6" l="1"/>
  <c r="B33" i="6" s="1"/>
  <c r="B36" i="6" s="1"/>
  <c r="B38" i="6" s="1"/>
  <c r="C13" i="6"/>
  <c r="C33" i="6" s="1"/>
  <c r="C36" i="6" s="1"/>
  <c r="C38" i="6" s="1"/>
  <c r="B16" i="3"/>
  <c r="D16" i="3"/>
  <c r="C16" i="3"/>
  <c r="C50" i="3"/>
  <c r="D50" i="3"/>
  <c r="D44" i="3"/>
  <c r="C44" i="3"/>
  <c r="D52" i="3" l="1"/>
  <c r="C52" i="3"/>
  <c r="B52" i="3"/>
  <c r="C20" i="3"/>
  <c r="C31" i="3" s="1"/>
  <c r="D20" i="3"/>
  <c r="D31" i="3" s="1"/>
  <c r="B20" i="3"/>
  <c r="B31" i="3" s="1"/>
</calcChain>
</file>

<file path=xl/sharedStrings.xml><?xml version="1.0" encoding="utf-8"?>
<sst xmlns="http://schemas.openxmlformats.org/spreadsheetml/2006/main" count="142" uniqueCount="121">
  <si>
    <t>The correspondent account in NBKR</t>
  </si>
  <si>
    <t>Deferred tax liabilities</t>
  </si>
  <si>
    <t>Share capital</t>
  </si>
  <si>
    <t>Retained earnings</t>
  </si>
  <si>
    <t>Income tax expense</t>
  </si>
  <si>
    <t>earnings per share</t>
  </si>
  <si>
    <t>ASSETS</t>
  </si>
  <si>
    <t>Th.KGS</t>
  </si>
  <si>
    <t>LIABILITITES</t>
  </si>
  <si>
    <t>Other liabilities</t>
  </si>
  <si>
    <t>Financial liabilities at fair value through profit or loss</t>
  </si>
  <si>
    <t>Customer accounts</t>
  </si>
  <si>
    <t>Other borrowed funds</t>
  </si>
  <si>
    <t>TOTAL ASSETS</t>
  </si>
  <si>
    <t>TOTAL LIABILITIES</t>
  </si>
  <si>
    <t>EQUITY</t>
  </si>
  <si>
    <t>TOTAL EQUITY</t>
  </si>
  <si>
    <t>TOTAL LIABILITIES AND EQUITY</t>
  </si>
  <si>
    <t>Other assets</t>
  </si>
  <si>
    <t>Financial assets at fair value through profit or loss</t>
  </si>
  <si>
    <t>Loans to customers</t>
  </si>
  <si>
    <t>"Nostro" Accounts in commercial banks</t>
  </si>
  <si>
    <t>Cash and cash equivalents</t>
  </si>
  <si>
    <t>Statement of profit or loss and other comprehensive income</t>
  </si>
  <si>
    <t>Fee and commission income</t>
  </si>
  <si>
    <t>Fee and commission expense</t>
  </si>
  <si>
    <t>Total comprehensive income</t>
  </si>
  <si>
    <t>Open Joint Stock Company "Commercial Bank KYRGYZSTAN"</t>
  </si>
  <si>
    <t>Statement of financial position</t>
  </si>
  <si>
    <t>Total loans</t>
  </si>
  <si>
    <t>________________________________</t>
  </si>
  <si>
    <t>Ms. E. DJENBAEVA</t>
  </si>
  <si>
    <t xml:space="preserve">Chief Accountant </t>
  </si>
  <si>
    <t>Additionally paid up capital</t>
  </si>
  <si>
    <t>Total money market assets</t>
  </si>
  <si>
    <t>CEO</t>
  </si>
  <si>
    <t>Accounts of banks and other financial institutions</t>
  </si>
  <si>
    <t>REPO agreement transactions</t>
  </si>
  <si>
    <t>Open Joint Stock Company "Commercial bank KYRGYZSTAN"</t>
  </si>
  <si>
    <t>Net loans to customers</t>
  </si>
  <si>
    <t>Net loans to other financial institutions</t>
  </si>
  <si>
    <t>Reference</t>
  </si>
  <si>
    <t>* Profit in accordance with the requirements of the NBKR</t>
  </si>
  <si>
    <t>* Earnings per share in accordance with the requirements of the NBKR</t>
  </si>
  <si>
    <t>December 2021</t>
  </si>
  <si>
    <t>Rental obligations</t>
  </si>
  <si>
    <t>Mr.J. SAGYNDYKOV</t>
  </si>
  <si>
    <t>Interest income calculated using the effective interest rate</t>
  </si>
  <si>
    <t>Interest income on REPO transactions</t>
  </si>
  <si>
    <t>Interest expenses</t>
  </si>
  <si>
    <t>Net interest income before provisions for impairment of interest bearing assets</t>
  </si>
  <si>
    <t>NET INTEREST INCOME</t>
  </si>
  <si>
    <t>Net income from financial instruments at fair value through profit or loss</t>
  </si>
  <si>
    <t>OPERATING INCOME</t>
  </si>
  <si>
    <t>Net profit</t>
  </si>
  <si>
    <t>Mr. J. SAGYNDYKOV</t>
  </si>
  <si>
    <t>For reference</t>
  </si>
  <si>
    <t>Investment securities measured at amortized cost</t>
  </si>
  <si>
    <t>Funds in banks and other financial and credit institutions</t>
  </si>
  <si>
    <t>Loans granted to banks and other financial institutions</t>
  </si>
  <si>
    <t>Less allowance for impairment</t>
  </si>
  <si>
    <t>Funds provided to clients under Islamic principles of financing</t>
  </si>
  <si>
    <t>Net value of funds lent to clients under Islamic finance principles</t>
  </si>
  <si>
    <t>Intangible assets</t>
  </si>
  <si>
    <t>Main assets</t>
  </si>
  <si>
    <t>Assets in the form of a right of use</t>
  </si>
  <si>
    <t>Liability for current income tax</t>
  </si>
  <si>
    <t>Operations under a reverse REPO agreement</t>
  </si>
  <si>
    <t>Formation of a provision for depreciation of assets on which interest is accrued</t>
  </si>
  <si>
    <t>Income from Islamic principles of finance</t>
  </si>
  <si>
    <t>Expenditure according to Islamic principles of finance</t>
  </si>
  <si>
    <t>Net gain/loss under Islamic finance principles before provision for impairment</t>
  </si>
  <si>
    <t>Formation of provision for depreciation on funds issued under Islamic principles of financing</t>
  </si>
  <si>
    <t>NET INCOME/LOSS UNDER ISLAMIC FINANCING</t>
  </si>
  <si>
    <t>Net income from foreign exchange operations</t>
  </si>
  <si>
    <t>Net income from operations with precious metals</t>
  </si>
  <si>
    <t>Other income</t>
  </si>
  <si>
    <t>Operating expenses</t>
  </si>
  <si>
    <t>Formation of provision for depreciation of other assets and contingent liabilities</t>
  </si>
  <si>
    <t>Profit before income tax</t>
  </si>
  <si>
    <t>*Impairment provision for loans granted to financial and credit organizations in accordance with the requirements of the NBKR</t>
  </si>
  <si>
    <t>*Impairment allowance for loans granted to customers in accordance with the requirements of the NBKR</t>
  </si>
  <si>
    <t>*Impairment allowance for Islamic window financing provided in accordance with the requirements of the NBKR</t>
  </si>
  <si>
    <t>* Estimated reserves for guarantees in accordance with the requirements of the NBKR</t>
  </si>
  <si>
    <t>Deferred tax assets</t>
  </si>
  <si>
    <t>Customer funds attracted by IPF</t>
  </si>
  <si>
    <t>IPF fee and commission income</t>
  </si>
  <si>
    <t>IPF fee and commission expense</t>
  </si>
  <si>
    <t xml:space="preserve"> </t>
  </si>
  <si>
    <t>Name of economic standards and the maintenance of additional stock of bank capital (indicator "capital buffer")</t>
  </si>
  <si>
    <t>Limit</t>
  </si>
  <si>
    <t>Actual</t>
  </si>
  <si>
    <t>Maximum single exposure risk  (К1.1)</t>
  </si>
  <si>
    <t>not more than 20%</t>
  </si>
  <si>
    <t>Maximum single exposure to one related party or group of related parties risk  (К1.2)</t>
  </si>
  <si>
    <t>not more than 15%</t>
  </si>
  <si>
    <t>Maximum interbank placements risk  (К1.3)</t>
  </si>
  <si>
    <t>not more than 30%</t>
  </si>
  <si>
    <t>Maximum interbank placements to one related bank or group of related banks (К1.4)</t>
  </si>
  <si>
    <t>Total capital adequacy ratio (К2.1)</t>
  </si>
  <si>
    <t>not less than 12%</t>
  </si>
  <si>
    <t>Tier 1 capital adequacy ratio (К2.2)</t>
  </si>
  <si>
    <t>not less than 6%</t>
  </si>
  <si>
    <t>Basic capital of the First level К2.3</t>
  </si>
  <si>
    <t>not less than 4.5%</t>
  </si>
  <si>
    <t>Leverage (K2.4)</t>
  </si>
  <si>
    <t>Liquidity ratio(К3.1)</t>
  </si>
  <si>
    <t>not less than 45%</t>
  </si>
  <si>
    <t>Total number of days with violation of open long FX position (К4.2)</t>
  </si>
  <si>
    <t>Total number of days with violation of open short FX position (К4.3)</t>
  </si>
  <si>
    <t>Capital buffer</t>
  </si>
  <si>
    <t>not less than 30%</t>
  </si>
  <si>
    <t>Mr. J.SAGYNDYKOV</t>
  </si>
  <si>
    <t>acting CEO</t>
  </si>
  <si>
    <t>As at 31 August 2022</t>
  </si>
  <si>
    <t>August
2022</t>
  </si>
  <si>
    <t>August
2021</t>
  </si>
  <si>
    <t>For the period ended 31 August 2022</t>
  </si>
  <si>
    <t>August 
2022</t>
  </si>
  <si>
    <t>August 
2021</t>
  </si>
  <si>
    <t>INFORMATION on compliance with economic regulations as
of September 01, 2022
OJSC "Commercial bank KYRGYZSTAN"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</si>
</sst>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_ * #,##0.00_ ;_ * \-#,##0.00_ ;_ * &quot;-&quot;??_ ;_ @_ "/>
    <numFmt numFmtId="169" formatCode="#,##0.000000"/>
    <numFmt numFmtId="170" formatCode="0.0%"/>
  </numFmts>
  <fonts count="56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i/>
      <sz val="10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1"/>
      <name val="Arial"/>
      <family val="2"/>
      <charset val="204"/>
    </font>
    <font>
      <sz val="10"/>
      <color rgb="FF202124"/>
      <name val="Arial"/>
      <family val="2"/>
      <charset val="204"/>
    </font>
    <font>
      <i/>
      <sz val="10"/>
      <color rgb="FF202124"/>
      <name val="Arial"/>
      <family val="2"/>
      <charset val="204"/>
    </font>
    <font>
      <b/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</fonts>
  <fills count="4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43">
    <xf numFmtId="0" fontId="0" fillId="0" borderId="0"/>
    <xf numFmtId="168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1" fillId="39" borderId="0" applyNumberFormat="0" applyBorder="0" applyAlignment="0" applyProtection="0"/>
    <xf numFmtId="0" fontId="30" fillId="10" borderId="0" applyNumberFormat="0" applyBorder="0" applyAlignment="0" applyProtection="0"/>
    <xf numFmtId="0" fontId="31" fillId="40" borderId="0" applyNumberFormat="0" applyBorder="0" applyAlignment="0" applyProtection="0"/>
    <xf numFmtId="0" fontId="30" fillId="14" borderId="0" applyNumberFormat="0" applyBorder="0" applyAlignment="0" applyProtection="0"/>
    <xf numFmtId="0" fontId="31" fillId="41" borderId="0" applyNumberFormat="0" applyBorder="0" applyAlignment="0" applyProtection="0"/>
    <xf numFmtId="0" fontId="30" fillId="18" borderId="0" applyNumberFormat="0" applyBorder="0" applyAlignment="0" applyProtection="0"/>
    <xf numFmtId="0" fontId="31" fillId="37" borderId="0" applyNumberFormat="0" applyBorder="0" applyAlignment="0" applyProtection="0"/>
    <xf numFmtId="0" fontId="30" fillId="22" borderId="0" applyNumberFormat="0" applyBorder="0" applyAlignment="0" applyProtection="0"/>
    <xf numFmtId="0" fontId="31" fillId="38" borderId="0" applyNumberFormat="0" applyBorder="0" applyAlignment="0" applyProtection="0"/>
    <xf numFmtId="0" fontId="30" fillId="26" borderId="0" applyNumberFormat="0" applyBorder="0" applyAlignment="0" applyProtection="0"/>
    <xf numFmtId="0" fontId="31" fillId="42" borderId="0" applyNumberFormat="0" applyBorder="0" applyAlignment="0" applyProtection="0"/>
    <xf numFmtId="0" fontId="30" fillId="30" borderId="0" applyNumberFormat="0" applyBorder="0" applyAlignment="0" applyProtection="0"/>
    <xf numFmtId="0" fontId="32" fillId="36" borderId="14" applyNumberFormat="0" applyAlignment="0" applyProtection="0"/>
    <xf numFmtId="0" fontId="22" fillId="6" borderId="8" applyNumberFormat="0" applyAlignment="0" applyProtection="0"/>
    <xf numFmtId="0" fontId="33" fillId="43" borderId="15" applyNumberFormat="0" applyAlignment="0" applyProtection="0"/>
    <xf numFmtId="0" fontId="23" fillId="7" borderId="9" applyNumberFormat="0" applyAlignment="0" applyProtection="0"/>
    <xf numFmtId="0" fontId="34" fillId="43" borderId="14" applyNumberFormat="0" applyAlignment="0" applyProtection="0"/>
    <xf numFmtId="0" fontId="24" fillId="7" borderId="8" applyNumberFormat="0" applyAlignment="0" applyProtection="0"/>
    <xf numFmtId="0" fontId="35" fillId="0" borderId="16" applyNumberFormat="0" applyFill="0" applyAlignment="0" applyProtection="0"/>
    <xf numFmtId="0" fontId="16" fillId="0" borderId="5" applyNumberFormat="0" applyFill="0" applyAlignment="0" applyProtection="0"/>
    <xf numFmtId="0" fontId="36" fillId="0" borderId="17" applyNumberFormat="0" applyFill="0" applyAlignment="0" applyProtection="0"/>
    <xf numFmtId="0" fontId="17" fillId="0" borderId="6" applyNumberFormat="0" applyFill="0" applyAlignment="0" applyProtection="0"/>
    <xf numFmtId="0" fontId="37" fillId="0" borderId="18" applyNumberFormat="0" applyFill="0" applyAlignment="0" applyProtection="0"/>
    <xf numFmtId="0" fontId="18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19" applyNumberFormat="0" applyFill="0" applyAlignment="0" applyProtection="0"/>
    <xf numFmtId="0" fontId="29" fillId="0" borderId="13" applyNumberFormat="0" applyFill="0" applyAlignment="0" applyProtection="0"/>
    <xf numFmtId="0" fontId="39" fillId="44" borderId="20" applyNumberFormat="0" applyAlignment="0" applyProtection="0"/>
    <xf numFmtId="0" fontId="26" fillId="8" borderId="11" applyNumberFormat="0" applyAlignment="0" applyProtection="0"/>
    <xf numFmtId="0" fontId="4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45" borderId="0" applyNumberFormat="0" applyBorder="0" applyAlignment="0" applyProtection="0"/>
    <xf numFmtId="0" fontId="21" fillId="5" borderId="0" applyNumberFormat="0" applyBorder="0" applyAlignment="0" applyProtection="0"/>
    <xf numFmtId="0" fontId="5" fillId="0" borderId="0"/>
    <xf numFmtId="0" fontId="42" fillId="34" borderId="0" applyNumberFormat="0" applyBorder="0" applyAlignment="0" applyProtection="0"/>
    <xf numFmtId="0" fontId="20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" fillId="46" borderId="21" applyNumberFormat="0" applyFont="0" applyAlignment="0" applyProtection="0"/>
    <xf numFmtId="0" fontId="1" fillId="9" borderId="12" applyNumberFormat="0" applyFont="0" applyAlignment="0" applyProtection="0"/>
    <xf numFmtId="0" fontId="44" fillId="0" borderId="22" applyNumberFormat="0" applyFill="0" applyAlignment="0" applyProtection="0"/>
    <xf numFmtId="0" fontId="2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6" fillId="35" borderId="0" applyNumberFormat="0" applyBorder="0" applyAlignment="0" applyProtection="0"/>
    <xf numFmtId="0" fontId="19" fillId="3" borderId="0" applyNumberFormat="0" applyBorder="0" applyAlignment="0" applyProtection="0"/>
  </cellStyleXfs>
  <cellXfs count="117">
    <xf numFmtId="0" fontId="0" fillId="0" borderId="0" xfId="0"/>
    <xf numFmtId="0" fontId="10" fillId="0" borderId="0" xfId="0" applyFont="1" applyFill="1" applyAlignment="1"/>
    <xf numFmtId="0" fontId="11" fillId="0" borderId="0" xfId="0" applyFont="1" applyFill="1"/>
    <xf numFmtId="0" fontId="12" fillId="0" borderId="0" xfId="7" applyFont="1" applyFill="1" applyBorder="1" applyAlignment="1">
      <alignment horizontal="left"/>
    </xf>
    <xf numFmtId="49" fontId="12" fillId="0" borderId="0" xfId="7" applyNumberFormat="1" applyFont="1" applyFill="1" applyBorder="1" applyAlignment="1">
      <alignment horizontal="center" vertical="center"/>
    </xf>
    <xf numFmtId="0" fontId="2" fillId="0" borderId="0" xfId="7" applyFont="1" applyFill="1" applyBorder="1" applyAlignment="1"/>
    <xf numFmtId="14" fontId="12" fillId="0" borderId="0" xfId="7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 wrapText="1"/>
    </xf>
    <xf numFmtId="0" fontId="12" fillId="0" borderId="0" xfId="7" applyFont="1" applyBorder="1" applyAlignment="1">
      <alignment horizontal="left"/>
    </xf>
    <xf numFmtId="14" fontId="12" fillId="0" borderId="1" xfId="7" applyNumberFormat="1" applyFont="1" applyFill="1" applyBorder="1" applyAlignment="1">
      <alignment horizontal="center"/>
    </xf>
    <xf numFmtId="14" fontId="12" fillId="0" borderId="0" xfId="7" applyNumberFormat="1" applyFont="1" applyFill="1" applyBorder="1" applyAlignment="1">
      <alignment horizontal="center"/>
    </xf>
    <xf numFmtId="0" fontId="2" fillId="0" borderId="0" xfId="7" applyFont="1" applyFill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2" fillId="0" borderId="0" xfId="7" applyFont="1" applyFill="1" applyBorder="1" applyAlignment="1">
      <alignment horizontal="left" wrapText="1"/>
    </xf>
    <xf numFmtId="3" fontId="9" fillId="0" borderId="0" xfId="8" applyNumberFormat="1" applyFont="1" applyFill="1" applyAlignment="1">
      <alignment horizontal="right"/>
    </xf>
    <xf numFmtId="0" fontId="10" fillId="0" borderId="0" xfId="0" applyFont="1" applyFill="1"/>
    <xf numFmtId="0" fontId="2" fillId="0" borderId="0" xfId="7" applyFont="1" applyFill="1" applyBorder="1" applyAlignment="1">
      <alignment horizontal="left" wrapText="1"/>
    </xf>
    <xf numFmtId="3" fontId="9" fillId="0" borderId="0" xfId="1" applyNumberFormat="1" applyFont="1" applyFill="1" applyAlignment="1">
      <alignment horizontal="right"/>
    </xf>
    <xf numFmtId="0" fontId="12" fillId="0" borderId="0" xfId="7" applyFont="1" applyFill="1" applyBorder="1" applyAlignment="1">
      <alignment horizontal="left" vertical="center"/>
    </xf>
    <xf numFmtId="0" fontId="2" fillId="0" borderId="0" xfId="7" quotePrefix="1" applyFont="1" applyFill="1" applyBorder="1" applyAlignment="1">
      <alignment horizontal="left"/>
    </xf>
    <xf numFmtId="0" fontId="2" fillId="0" borderId="0" xfId="7" applyFont="1" applyBorder="1" applyAlignment="1">
      <alignment horizontal="left"/>
    </xf>
    <xf numFmtId="0" fontId="12" fillId="0" borderId="0" xfId="0" applyFont="1" applyBorder="1" applyAlignment="1">
      <alignment horizontal="left" vertical="top"/>
    </xf>
    <xf numFmtId="167" fontId="9" fillId="0" borderId="0" xfId="2" applyNumberFormat="1" applyFont="1" applyFill="1" applyBorder="1" applyAlignment="1"/>
    <xf numFmtId="165" fontId="8" fillId="0" borderId="0" xfId="2" applyNumberFormat="1" applyFont="1" applyFill="1" applyBorder="1" applyAlignment="1">
      <alignment horizontal="left"/>
    </xf>
    <xf numFmtId="3" fontId="9" fillId="0" borderId="2" xfId="2" applyNumberFormat="1" applyFont="1" applyFill="1" applyBorder="1" applyAlignment="1"/>
    <xf numFmtId="165" fontId="2" fillId="0" borderId="0" xfId="2" applyNumberFormat="1" applyFont="1" applyFill="1" applyBorder="1" applyAlignment="1">
      <alignment horizontal="left"/>
    </xf>
    <xf numFmtId="0" fontId="2" fillId="0" borderId="0" xfId="0" applyFont="1"/>
    <xf numFmtId="3" fontId="12" fillId="0" borderId="0" xfId="2" applyNumberFormat="1" applyFont="1" applyFill="1" applyBorder="1" applyAlignment="1"/>
    <xf numFmtId="167" fontId="12" fillId="0" borderId="0" xfId="2" applyNumberFormat="1" applyFont="1" applyFill="1" applyBorder="1" applyAlignment="1"/>
    <xf numFmtId="0" fontId="12" fillId="0" borderId="0" xfId="6" applyFont="1" applyBorder="1" applyAlignment="1"/>
    <xf numFmtId="3" fontId="12" fillId="0" borderId="3" xfId="2" applyNumberFormat="1" applyFont="1" applyFill="1" applyBorder="1" applyAlignment="1"/>
    <xf numFmtId="0" fontId="13" fillId="0" borderId="0" xfId="0" applyFont="1" applyFill="1" applyAlignment="1"/>
    <xf numFmtId="167" fontId="14" fillId="0" borderId="0" xfId="2" applyNumberFormat="1" applyFont="1" applyFill="1" applyBorder="1" applyAlignment="1">
      <alignment horizontal="left"/>
    </xf>
    <xf numFmtId="0" fontId="11" fillId="0" borderId="0" xfId="0" applyFont="1" applyFill="1" applyAlignment="1"/>
    <xf numFmtId="167" fontId="11" fillId="0" borderId="0" xfId="0" applyNumberFormat="1" applyFont="1" applyFill="1"/>
    <xf numFmtId="0" fontId="11" fillId="0" borderId="0" xfId="9" applyFont="1" applyFill="1"/>
    <xf numFmtId="0" fontId="2" fillId="0" borderId="0" xfId="9" applyFont="1" applyFill="1" applyAlignment="1">
      <alignment horizontal="center"/>
    </xf>
    <xf numFmtId="0" fontId="10" fillId="0" borderId="0" xfId="9" applyFont="1" applyFill="1" applyBorder="1" applyAlignment="1">
      <alignment horizontal="center" wrapText="1"/>
    </xf>
    <xf numFmtId="0" fontId="10" fillId="0" borderId="0" xfId="9" applyFont="1" applyFill="1" applyBorder="1" applyAlignment="1">
      <alignment horizontal="center"/>
    </xf>
    <xf numFmtId="0" fontId="2" fillId="0" borderId="0" xfId="0" applyFont="1" applyBorder="1" applyAlignment="1"/>
    <xf numFmtId="167" fontId="2" fillId="2" borderId="0" xfId="8" applyNumberFormat="1" applyFont="1" applyFill="1" applyAlignment="1">
      <alignment horizontal="right"/>
    </xf>
    <xf numFmtId="0" fontId="12" fillId="0" borderId="0" xfId="6" applyFont="1" applyFill="1" applyBorder="1" applyAlignment="1"/>
    <xf numFmtId="167" fontId="12" fillId="0" borderId="2" xfId="11" applyNumberFormat="1" applyFont="1" applyFill="1" applyBorder="1" applyAlignment="1">
      <alignment vertical="center"/>
    </xf>
    <xf numFmtId="0" fontId="2" fillId="0" borderId="0" xfId="8" applyFont="1" applyFill="1" applyBorder="1" applyAlignment="1"/>
    <xf numFmtId="167" fontId="11" fillId="0" borderId="0" xfId="9" applyNumberFormat="1" applyFont="1" applyFill="1"/>
    <xf numFmtId="167" fontId="9" fillId="0" borderId="0" xfId="11" applyNumberFormat="1" applyFont="1" applyFill="1" applyBorder="1" applyAlignment="1">
      <alignment vertical="center"/>
    </xf>
    <xf numFmtId="0" fontId="8" fillId="0" borderId="0" xfId="7" applyFont="1" applyFill="1" applyBorder="1" applyAlignment="1">
      <alignment vertical="center"/>
    </xf>
    <xf numFmtId="167" fontId="2" fillId="0" borderId="0" xfId="8" applyNumberFormat="1" applyFont="1" applyFill="1" applyAlignment="1">
      <alignment vertical="center"/>
    </xf>
    <xf numFmtId="0" fontId="10" fillId="0" borderId="0" xfId="0" applyFont="1" applyAlignment="1"/>
    <xf numFmtId="0" fontId="12" fillId="0" borderId="0" xfId="0" applyFont="1" applyBorder="1" applyAlignment="1"/>
    <xf numFmtId="0" fontId="11" fillId="0" borderId="0" xfId="9" applyFont="1" applyFill="1" applyAlignment="1"/>
    <xf numFmtId="169" fontId="2" fillId="0" borderId="0" xfId="11" applyNumberFormat="1" applyFont="1" applyFill="1" applyBorder="1" applyAlignment="1"/>
    <xf numFmtId="3" fontId="2" fillId="2" borderId="0" xfId="8" applyNumberFormat="1" applyFont="1" applyFill="1" applyAlignment="1">
      <alignment horizontal="right" wrapText="1"/>
    </xf>
    <xf numFmtId="3" fontId="2" fillId="2" borderId="0" xfId="1" applyNumberFormat="1" applyFont="1" applyFill="1" applyAlignment="1">
      <alignment horizontal="right" wrapText="1"/>
    </xf>
    <xf numFmtId="167" fontId="2" fillId="2" borderId="0" xfId="8" applyNumberFormat="1" applyFont="1" applyFill="1" applyAlignment="1">
      <alignment horizontal="right" wrapText="1"/>
    </xf>
    <xf numFmtId="167" fontId="2" fillId="2" borderId="0" xfId="8" applyNumberFormat="1" applyFont="1" applyFill="1" applyAlignment="1">
      <alignment horizontal="right" vertical="center" wrapText="1"/>
    </xf>
    <xf numFmtId="3" fontId="2" fillId="2" borderId="4" xfId="1" applyNumberFormat="1" applyFont="1" applyFill="1" applyBorder="1" applyAlignment="1">
      <alignment horizontal="right" wrapText="1"/>
    </xf>
    <xf numFmtId="0" fontId="48" fillId="0" borderId="0" xfId="7" applyFont="1" applyFill="1" applyBorder="1" applyAlignment="1">
      <alignment horizontal="left" wrapText="1"/>
    </xf>
    <xf numFmtId="0" fontId="2" fillId="0" borderId="0" xfId="8" applyFont="1" applyFill="1" applyBorder="1" applyAlignment="1">
      <alignment wrapText="1"/>
    </xf>
    <xf numFmtId="167" fontId="2" fillId="2" borderId="4" xfId="8" applyNumberFormat="1" applyFont="1" applyFill="1" applyBorder="1" applyAlignment="1">
      <alignment horizontal="right"/>
    </xf>
    <xf numFmtId="167" fontId="2" fillId="2" borderId="3" xfId="8" applyNumberFormat="1" applyFont="1" applyFill="1" applyBorder="1" applyAlignment="1">
      <alignment vertical="center"/>
    </xf>
    <xf numFmtId="167" fontId="11" fillId="2" borderId="3" xfId="0" applyNumberFormat="1" applyFont="1" applyFill="1" applyBorder="1" applyAlignment="1">
      <alignment vertical="center"/>
    </xf>
    <xf numFmtId="167" fontId="10" fillId="2" borderId="3" xfId="0" applyNumberFormat="1" applyFont="1" applyFill="1" applyBorder="1" applyAlignment="1">
      <alignment vertical="center"/>
    </xf>
    <xf numFmtId="0" fontId="11" fillId="0" borderId="0" xfId="9" applyFont="1" applyFill="1" applyAlignment="1">
      <alignment wrapText="1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vertical="center"/>
    </xf>
    <xf numFmtId="3" fontId="12" fillId="2" borderId="0" xfId="8" applyNumberFormat="1" applyFont="1" applyFill="1" applyAlignment="1">
      <alignment horizontal="right" wrapText="1"/>
    </xf>
    <xf numFmtId="0" fontId="2" fillId="0" borderId="0" xfId="6" applyFont="1" applyBorder="1" applyAlignment="1">
      <alignment wrapText="1"/>
    </xf>
    <xf numFmtId="167" fontId="12" fillId="2" borderId="0" xfId="8" applyNumberFormat="1" applyFont="1" applyFill="1" applyAlignment="1">
      <alignment vertical="center"/>
    </xf>
    <xf numFmtId="167" fontId="12" fillId="0" borderId="0" xfId="11" applyNumberFormat="1" applyFont="1" applyFill="1" applyBorder="1" applyAlignment="1">
      <alignment vertical="center"/>
    </xf>
    <xf numFmtId="167" fontId="9" fillId="2" borderId="0" xfId="11" applyNumberFormat="1" applyFont="1" applyFill="1" applyBorder="1" applyAlignment="1">
      <alignment vertical="center"/>
    </xf>
    <xf numFmtId="0" fontId="12" fillId="0" borderId="0" xfId="8" applyFont="1" applyFill="1" applyBorder="1" applyAlignment="1"/>
    <xf numFmtId="167" fontId="12" fillId="2" borderId="0" xfId="8" applyNumberFormat="1" applyFont="1" applyFill="1" applyAlignment="1">
      <alignment horizontal="right"/>
    </xf>
    <xf numFmtId="167" fontId="11" fillId="0" borderId="0" xfId="11" applyNumberFormat="1" applyFont="1" applyFill="1"/>
    <xf numFmtId="167" fontId="8" fillId="0" borderId="0" xfId="7" applyNumberFormat="1" applyFont="1" applyFill="1" applyBorder="1" applyAlignment="1">
      <alignment vertical="center"/>
    </xf>
    <xf numFmtId="3" fontId="8" fillId="0" borderId="0" xfId="1" applyNumberFormat="1" applyFont="1" applyFill="1" applyAlignment="1">
      <alignment horizontal="right"/>
    </xf>
    <xf numFmtId="3" fontId="8" fillId="2" borderId="0" xfId="8" applyNumberFormat="1" applyFont="1" applyFill="1" applyAlignment="1">
      <alignment horizontal="right"/>
    </xf>
    <xf numFmtId="3" fontId="8" fillId="2" borderId="0" xfId="1" applyNumberFormat="1" applyFont="1" applyFill="1" applyAlignment="1">
      <alignment horizontal="right"/>
    </xf>
    <xf numFmtId="167" fontId="2" fillId="0" borderId="0" xfId="8" applyNumberFormat="1" applyFont="1" applyFill="1" applyAlignment="1">
      <alignment horizontal="right" wrapText="1"/>
    </xf>
    <xf numFmtId="164" fontId="2" fillId="2" borderId="0" xfId="10" applyFont="1" applyFill="1" applyAlignment="1">
      <alignment horizontal="right" wrapText="1"/>
    </xf>
    <xf numFmtId="3" fontId="2" fillId="0" borderId="0" xfId="1" applyNumberFormat="1" applyFont="1" applyFill="1" applyAlignment="1">
      <alignment horizontal="right" wrapText="1"/>
    </xf>
    <xf numFmtId="3" fontId="51" fillId="2" borderId="3" xfId="2" applyNumberFormat="1" applyFont="1" applyFill="1" applyBorder="1" applyAlignment="1">
      <alignment horizontal="right" wrapText="1"/>
    </xf>
    <xf numFmtId="3" fontId="2" fillId="2" borderId="0" xfId="8" applyNumberFormat="1" applyFont="1" applyFill="1" applyAlignment="1">
      <alignment horizontal="right"/>
    </xf>
    <xf numFmtId="167" fontId="2" fillId="0" borderId="0" xfId="10" applyNumberFormat="1" applyFont="1" applyFill="1" applyBorder="1" applyAlignment="1">
      <alignment vertical="center"/>
    </xf>
    <xf numFmtId="0" fontId="2" fillId="0" borderId="0" xfId="7" applyFont="1" applyFill="1" applyBorder="1" applyAlignment="1">
      <alignment wrapText="1"/>
    </xf>
    <xf numFmtId="3" fontId="2" fillId="0" borderId="0" xfId="8" applyNumberFormat="1" applyFont="1" applyFill="1" applyAlignment="1">
      <alignment horizontal="right"/>
    </xf>
    <xf numFmtId="167" fontId="2" fillId="0" borderId="0" xfId="8" applyNumberFormat="1" applyFont="1" applyFill="1" applyAlignment="1">
      <alignment horizontal="right"/>
    </xf>
    <xf numFmtId="167" fontId="2" fillId="2" borderId="0" xfId="8" applyNumberFormat="1" applyFont="1" applyFill="1" applyBorder="1" applyAlignment="1">
      <alignment horizontal="right"/>
    </xf>
    <xf numFmtId="3" fontId="2" fillId="2" borderId="4" xfId="8" applyNumberFormat="1" applyFont="1" applyFill="1" applyBorder="1" applyAlignment="1">
      <alignment horizontal="right"/>
    </xf>
    <xf numFmtId="3" fontId="2" fillId="2" borderId="3" xfId="8" applyNumberFormat="1" applyFont="1" applyFill="1" applyBorder="1" applyAlignment="1">
      <alignment vertical="center"/>
    </xf>
    <xf numFmtId="167" fontId="2" fillId="2" borderId="0" xfId="10" applyNumberFormat="1" applyFont="1" applyFill="1" applyBorder="1" applyAlignment="1"/>
    <xf numFmtId="0" fontId="52" fillId="47" borderId="0" xfId="0" applyFont="1" applyFill="1" applyAlignment="1" applyProtection="1">
      <alignment vertical="center"/>
    </xf>
    <xf numFmtId="0" fontId="53" fillId="47" borderId="0" xfId="0" applyFont="1" applyFill="1" applyAlignment="1" applyProtection="1">
      <alignment horizontal="center" vertical="center"/>
    </xf>
    <xf numFmtId="0" fontId="52" fillId="47" borderId="0" xfId="0" applyFont="1" applyFill="1" applyAlignment="1" applyProtection="1">
      <alignment horizontal="center" vertical="center"/>
    </xf>
    <xf numFmtId="0" fontId="52" fillId="0" borderId="0" xfId="0" applyFont="1" applyFill="1" applyAlignment="1" applyProtection="1">
      <alignment vertical="center"/>
    </xf>
    <xf numFmtId="0" fontId="51" fillId="47" borderId="29" xfId="0" applyFont="1" applyFill="1" applyBorder="1" applyAlignment="1" applyProtection="1">
      <alignment horizontal="center" vertical="center" wrapText="1"/>
    </xf>
    <xf numFmtId="0" fontId="51" fillId="47" borderId="30" xfId="0" applyFont="1" applyFill="1" applyBorder="1" applyAlignment="1" applyProtection="1">
      <alignment horizontal="center" vertical="center" wrapText="1"/>
    </xf>
    <xf numFmtId="0" fontId="51" fillId="47" borderId="31" xfId="0" applyFont="1" applyFill="1" applyBorder="1" applyAlignment="1" applyProtection="1">
      <alignment horizontal="center" vertical="center" wrapText="1"/>
    </xf>
    <xf numFmtId="0" fontId="48" fillId="47" borderId="23" xfId="0" applyFont="1" applyFill="1" applyBorder="1" applyAlignment="1" applyProtection="1">
      <alignment vertical="center" wrapText="1"/>
    </xf>
    <xf numFmtId="0" fontId="48" fillId="47" borderId="24" xfId="0" applyFont="1" applyFill="1" applyBorder="1" applyAlignment="1" applyProtection="1">
      <alignment horizontal="center" vertical="center"/>
    </xf>
    <xf numFmtId="170" fontId="48" fillId="47" borderId="25" xfId="0" applyNumberFormat="1" applyFont="1" applyFill="1" applyBorder="1" applyAlignment="1" applyProtection="1">
      <alignment horizontal="center" vertical="center"/>
    </xf>
    <xf numFmtId="0" fontId="48" fillId="47" borderId="23" xfId="0" applyFont="1" applyFill="1" applyBorder="1" applyAlignment="1" applyProtection="1">
      <alignment vertical="center"/>
    </xf>
    <xf numFmtId="0" fontId="48" fillId="0" borderId="23" xfId="0" applyFont="1" applyFill="1" applyBorder="1" applyAlignment="1" applyProtection="1">
      <alignment vertical="center" wrapText="1"/>
    </xf>
    <xf numFmtId="0" fontId="48" fillId="0" borderId="24" xfId="0" applyFont="1" applyFill="1" applyBorder="1" applyAlignment="1" applyProtection="1">
      <alignment horizontal="center" vertical="center"/>
    </xf>
    <xf numFmtId="0" fontId="48" fillId="0" borderId="26" xfId="0" applyFont="1" applyFill="1" applyBorder="1" applyAlignment="1" applyProtection="1">
      <alignment vertical="center" wrapText="1"/>
    </xf>
    <xf numFmtId="0" fontId="48" fillId="0" borderId="27" xfId="0" applyFont="1" applyFill="1" applyBorder="1" applyAlignment="1" applyProtection="1">
      <alignment horizontal="center" vertical="center"/>
    </xf>
    <xf numFmtId="170" fontId="48" fillId="47" borderId="28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54" fillId="47" borderId="0" xfId="0" applyFont="1" applyFill="1" applyAlignment="1" applyProtection="1">
      <alignment horizontal="center" vertical="center" wrapText="1"/>
    </xf>
    <xf numFmtId="0" fontId="54" fillId="47" borderId="0" xfId="0" applyFont="1" applyFill="1" applyAlignment="1" applyProtection="1">
      <alignment horizontal="center" vertical="center"/>
    </xf>
    <xf numFmtId="0" fontId="55" fillId="0" borderId="0" xfId="0" applyFont="1" applyAlignment="1">
      <alignment horizontal="center" vertical="center"/>
    </xf>
    <xf numFmtId="3" fontId="11" fillId="2" borderId="0" xfId="0" applyNumberFormat="1" applyFont="1" applyFill="1"/>
    <xf numFmtId="166" fontId="2" fillId="0" borderId="0" xfId="11" applyFont="1" applyFill="1" applyAlignment="1">
      <alignment horizontal="right" wrapText="1"/>
    </xf>
    <xf numFmtId="167" fontId="11" fillId="0" borderId="0" xfId="0" applyNumberFormat="1" applyFont="1" applyFill="1" applyAlignment="1">
      <alignment horizontal="right"/>
    </xf>
    <xf numFmtId="3" fontId="2" fillId="0" borderId="0" xfId="11" applyNumberFormat="1" applyFont="1" applyFill="1" applyBorder="1" applyAlignment="1">
      <alignment vertical="center"/>
    </xf>
    <xf numFmtId="167" fontId="2" fillId="0" borderId="0" xfId="11" applyNumberFormat="1" applyFont="1" applyFill="1" applyBorder="1" applyAlignment="1">
      <alignment vertical="center"/>
    </xf>
  </cellXfs>
  <cellStyles count="243">
    <cellStyle name="20% — акцент1 10" xfId="15"/>
    <cellStyle name="20% - Акцент1 2" xfId="16"/>
    <cellStyle name="20% — акцент1 2" xfId="17"/>
    <cellStyle name="20% — акцент1 3" xfId="18"/>
    <cellStyle name="20% — акцент1 4" xfId="19"/>
    <cellStyle name="20% — акцент1 5" xfId="20"/>
    <cellStyle name="20% — акцент1 6" xfId="21"/>
    <cellStyle name="20% — акцент1 7" xfId="22"/>
    <cellStyle name="20% — акцент1 8" xfId="23"/>
    <cellStyle name="20% — акцент1 9" xfId="24"/>
    <cellStyle name="20% — акцент2 10" xfId="25"/>
    <cellStyle name="20% - Акцент2 2" xfId="26"/>
    <cellStyle name="20% — акцент2 2" xfId="27"/>
    <cellStyle name="20% — акцент2 3" xfId="28"/>
    <cellStyle name="20% — акцент2 4" xfId="29"/>
    <cellStyle name="20% — акцент2 5" xfId="30"/>
    <cellStyle name="20% — акцент2 6" xfId="31"/>
    <cellStyle name="20% — акцент2 7" xfId="32"/>
    <cellStyle name="20% — акцент2 8" xfId="33"/>
    <cellStyle name="20% — акцент2 9" xfId="34"/>
    <cellStyle name="20% — акцент3 10" xfId="35"/>
    <cellStyle name="20% - Акцент3 2" xfId="36"/>
    <cellStyle name="20% — акцент3 2" xfId="37"/>
    <cellStyle name="20% — акцент3 3" xfId="38"/>
    <cellStyle name="20% — акцент3 4" xfId="39"/>
    <cellStyle name="20% — акцент3 5" xfId="40"/>
    <cellStyle name="20% — акцент3 6" xfId="41"/>
    <cellStyle name="20% — акцент3 7" xfId="42"/>
    <cellStyle name="20% — акцент3 8" xfId="43"/>
    <cellStyle name="20% — акцент3 9" xfId="44"/>
    <cellStyle name="20% — акцент4 10" xfId="45"/>
    <cellStyle name="20% - Акцент4 2" xfId="46"/>
    <cellStyle name="20% — акцент4 2" xfId="47"/>
    <cellStyle name="20% — акцент4 3" xfId="48"/>
    <cellStyle name="20% — акцент4 4" xfId="49"/>
    <cellStyle name="20% — акцент4 5" xfId="50"/>
    <cellStyle name="20% — акцент4 6" xfId="51"/>
    <cellStyle name="20% — акцент4 7" xfId="52"/>
    <cellStyle name="20% — акцент4 8" xfId="53"/>
    <cellStyle name="20% — акцент4 9" xfId="54"/>
    <cellStyle name="20% — акцент5 10" xfId="55"/>
    <cellStyle name="20% - Акцент5 2" xfId="56"/>
    <cellStyle name="20% — акцент5 2" xfId="57"/>
    <cellStyle name="20% — акцент5 3" xfId="58"/>
    <cellStyle name="20% — акцент5 4" xfId="59"/>
    <cellStyle name="20% — акцент5 5" xfId="60"/>
    <cellStyle name="20% — акцент5 6" xfId="61"/>
    <cellStyle name="20% — акцент5 7" xfId="62"/>
    <cellStyle name="20% — акцент5 8" xfId="63"/>
    <cellStyle name="20% — акцент5 9" xfId="64"/>
    <cellStyle name="20% — акцент6 10" xfId="65"/>
    <cellStyle name="20% - Акцент6 2" xfId="66"/>
    <cellStyle name="20% — акцент6 2" xfId="67"/>
    <cellStyle name="20% — акцент6 3" xfId="68"/>
    <cellStyle name="20% — акцент6 4" xfId="69"/>
    <cellStyle name="20% — акцент6 5" xfId="70"/>
    <cellStyle name="20% — акцент6 6" xfId="71"/>
    <cellStyle name="20% — акцент6 7" xfId="72"/>
    <cellStyle name="20% — акцент6 8" xfId="73"/>
    <cellStyle name="20% — акцент6 9" xfId="74"/>
    <cellStyle name="40% — акцент1 10" xfId="75"/>
    <cellStyle name="40% - Акцент1 2" xfId="76"/>
    <cellStyle name="40% — акцент1 2" xfId="77"/>
    <cellStyle name="40% — акцент1 3" xfId="78"/>
    <cellStyle name="40% — акцент1 4" xfId="79"/>
    <cellStyle name="40% — акцент1 5" xfId="80"/>
    <cellStyle name="40% — акцент1 6" xfId="81"/>
    <cellStyle name="40% — акцент1 7" xfId="82"/>
    <cellStyle name="40% — акцент1 8" xfId="83"/>
    <cellStyle name="40% — акцент1 9" xfId="84"/>
    <cellStyle name="40% — акцент2 10" xfId="85"/>
    <cellStyle name="40% - Акцент2 2" xfId="86"/>
    <cellStyle name="40% — акцент2 2" xfId="87"/>
    <cellStyle name="40% — акцент2 3" xfId="88"/>
    <cellStyle name="40% — акцент2 4" xfId="89"/>
    <cellStyle name="40% — акцент2 5" xfId="90"/>
    <cellStyle name="40% — акцент2 6" xfId="91"/>
    <cellStyle name="40% — акцент2 7" xfId="92"/>
    <cellStyle name="40% — акцент2 8" xfId="93"/>
    <cellStyle name="40% — акцент2 9" xfId="94"/>
    <cellStyle name="40% — акцент3 10" xfId="95"/>
    <cellStyle name="40% - Акцент3 2" xfId="96"/>
    <cellStyle name="40% — акцент3 2" xfId="97"/>
    <cellStyle name="40% — акцент3 3" xfId="98"/>
    <cellStyle name="40% — акцент3 4" xfId="99"/>
    <cellStyle name="40% — акцент3 5" xfId="100"/>
    <cellStyle name="40% — акцент3 6" xfId="101"/>
    <cellStyle name="40% — акцент3 7" xfId="102"/>
    <cellStyle name="40% — акцент3 8" xfId="103"/>
    <cellStyle name="40% — акцент3 9" xfId="104"/>
    <cellStyle name="40% — акцент4 10" xfId="105"/>
    <cellStyle name="40% - Акцент4 2" xfId="106"/>
    <cellStyle name="40% — акцент4 2" xfId="107"/>
    <cellStyle name="40% — акцент4 3" xfId="108"/>
    <cellStyle name="40% — акцент4 4" xfId="109"/>
    <cellStyle name="40% — акцент4 5" xfId="110"/>
    <cellStyle name="40% — акцент4 6" xfId="111"/>
    <cellStyle name="40% — акцент4 7" xfId="112"/>
    <cellStyle name="40% — акцент4 8" xfId="113"/>
    <cellStyle name="40% — акцент4 9" xfId="114"/>
    <cellStyle name="40% — акцент5 10" xfId="115"/>
    <cellStyle name="40% - Акцент5 2" xfId="116"/>
    <cellStyle name="40% — акцент5 2" xfId="117"/>
    <cellStyle name="40% — акцент5 3" xfId="118"/>
    <cellStyle name="40% — акцент5 4" xfId="119"/>
    <cellStyle name="40% — акцент5 5" xfId="120"/>
    <cellStyle name="40% — акцент5 6" xfId="121"/>
    <cellStyle name="40% — акцент5 7" xfId="122"/>
    <cellStyle name="40% — акцент5 8" xfId="123"/>
    <cellStyle name="40% — акцент5 9" xfId="124"/>
    <cellStyle name="40% — акцент6 10" xfId="125"/>
    <cellStyle name="40% - Акцент6 2" xfId="126"/>
    <cellStyle name="40% — акцент6 2" xfId="127"/>
    <cellStyle name="40% — акцент6 3" xfId="128"/>
    <cellStyle name="40% — акцент6 4" xfId="129"/>
    <cellStyle name="40% — акцент6 5" xfId="130"/>
    <cellStyle name="40% — акцент6 6" xfId="131"/>
    <cellStyle name="40% — акцент6 7" xfId="132"/>
    <cellStyle name="40% — акцент6 8" xfId="133"/>
    <cellStyle name="40% — акцент6 9" xfId="134"/>
    <cellStyle name="60% — акцент1 10" xfId="135"/>
    <cellStyle name="60% - Акцент1 2" xfId="136"/>
    <cellStyle name="60% — акцент1 2" xfId="137"/>
    <cellStyle name="60% — акцент1 3" xfId="138"/>
    <cellStyle name="60% — акцент1 4" xfId="139"/>
    <cellStyle name="60% — акцент1 5" xfId="140"/>
    <cellStyle name="60% — акцент1 6" xfId="141"/>
    <cellStyle name="60% — акцент1 7" xfId="142"/>
    <cellStyle name="60% — акцент1 8" xfId="143"/>
    <cellStyle name="60% — акцент1 9" xfId="144"/>
    <cellStyle name="60% — акцент2 10" xfId="145"/>
    <cellStyle name="60% - Акцент2 2" xfId="146"/>
    <cellStyle name="60% — акцент2 2" xfId="147"/>
    <cellStyle name="60% — акцент2 3" xfId="148"/>
    <cellStyle name="60% — акцент2 4" xfId="149"/>
    <cellStyle name="60% — акцент2 5" xfId="150"/>
    <cellStyle name="60% — акцент2 6" xfId="151"/>
    <cellStyle name="60% — акцент2 7" xfId="152"/>
    <cellStyle name="60% — акцент2 8" xfId="153"/>
    <cellStyle name="60% — акцент2 9" xfId="154"/>
    <cellStyle name="60% — акцент3 10" xfId="155"/>
    <cellStyle name="60% - Акцент3 2" xfId="156"/>
    <cellStyle name="60% — акцент3 2" xfId="157"/>
    <cellStyle name="60% — акцент3 3" xfId="158"/>
    <cellStyle name="60% — акцент3 4" xfId="159"/>
    <cellStyle name="60% — акцент3 5" xfId="160"/>
    <cellStyle name="60% — акцент3 6" xfId="161"/>
    <cellStyle name="60% — акцент3 7" xfId="162"/>
    <cellStyle name="60% — акцент3 8" xfId="163"/>
    <cellStyle name="60% — акцент3 9" xfId="164"/>
    <cellStyle name="60% — акцент4 10" xfId="165"/>
    <cellStyle name="60% - Акцент4 2" xfId="166"/>
    <cellStyle name="60% — акцент4 2" xfId="167"/>
    <cellStyle name="60% — акцент4 3" xfId="168"/>
    <cellStyle name="60% — акцент4 4" xfId="169"/>
    <cellStyle name="60% — акцент4 5" xfId="170"/>
    <cellStyle name="60% — акцент4 6" xfId="171"/>
    <cellStyle name="60% — акцент4 7" xfId="172"/>
    <cellStyle name="60% — акцент4 8" xfId="173"/>
    <cellStyle name="60% — акцент4 9" xfId="174"/>
    <cellStyle name="60% — акцент5 10" xfId="175"/>
    <cellStyle name="60% - Акцент5 2" xfId="176"/>
    <cellStyle name="60% — акцент5 2" xfId="177"/>
    <cellStyle name="60% — акцент5 3" xfId="178"/>
    <cellStyle name="60% — акцент5 4" xfId="179"/>
    <cellStyle name="60% — акцент5 5" xfId="180"/>
    <cellStyle name="60% — акцент5 6" xfId="181"/>
    <cellStyle name="60% — акцент5 7" xfId="182"/>
    <cellStyle name="60% — акцент5 8" xfId="183"/>
    <cellStyle name="60% — акцент5 9" xfId="184"/>
    <cellStyle name="60% — акцент6 10" xfId="185"/>
    <cellStyle name="60% - Акцент6 2" xfId="186"/>
    <cellStyle name="60% — акцент6 2" xfId="187"/>
    <cellStyle name="60% — акцент6 3" xfId="188"/>
    <cellStyle name="60% — акцент6 4" xfId="189"/>
    <cellStyle name="60% — акцент6 5" xfId="190"/>
    <cellStyle name="60% — акцент6 6" xfId="191"/>
    <cellStyle name="60% — акцент6 7" xfId="192"/>
    <cellStyle name="60% — акцент6 8" xfId="193"/>
    <cellStyle name="60% — акцент6 9" xfId="194"/>
    <cellStyle name="Comma_2231 IAS Financial Statements - Sep-30, 2001" xfId="1"/>
    <cellStyle name="Comma_ATF_31.11.07_F2_14 January 2008" xfId="2"/>
    <cellStyle name="Normal 2 2" xfId="3"/>
    <cellStyle name="Normal 2 2 2" xfId="12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Акцент1 2" xfId="196"/>
    <cellStyle name="Акцент1 3" xfId="195"/>
    <cellStyle name="Акцент2 2" xfId="198"/>
    <cellStyle name="Акцент2 3" xfId="197"/>
    <cellStyle name="Акцент3 2" xfId="200"/>
    <cellStyle name="Акцент3 3" xfId="199"/>
    <cellStyle name="Акцент4 2" xfId="202"/>
    <cellStyle name="Акцент4 3" xfId="201"/>
    <cellStyle name="Акцент5 2" xfId="204"/>
    <cellStyle name="Акцент5 3" xfId="203"/>
    <cellStyle name="Акцент6 2" xfId="206"/>
    <cellStyle name="Акцент6 3" xfId="205"/>
    <cellStyle name="Ввод  2" xfId="208"/>
    <cellStyle name="Ввод  3" xfId="207"/>
    <cellStyle name="Вывод 2" xfId="210"/>
    <cellStyle name="Вывод 3" xfId="209"/>
    <cellStyle name="Вычисление 2" xfId="212"/>
    <cellStyle name="Вычисление 3" xfId="211"/>
    <cellStyle name="Заголовок 1 2" xfId="214"/>
    <cellStyle name="Заголовок 1 3" xfId="213"/>
    <cellStyle name="Заголовок 2 2" xfId="216"/>
    <cellStyle name="Заголовок 2 3" xfId="215"/>
    <cellStyle name="Заголовок 3 2" xfId="218"/>
    <cellStyle name="Заголовок 3 3" xfId="217"/>
    <cellStyle name="Заголовок 4 2" xfId="220"/>
    <cellStyle name="Заголовок 4 3" xfId="219"/>
    <cellStyle name="Итог 2" xfId="222"/>
    <cellStyle name="Итог 3" xfId="221"/>
    <cellStyle name="Контрольная ячейка 2" xfId="224"/>
    <cellStyle name="Контрольная ячейка 3" xfId="223"/>
    <cellStyle name="Название 2" xfId="226"/>
    <cellStyle name="Название 3" xfId="227"/>
    <cellStyle name="Название 4" xfId="225"/>
    <cellStyle name="Нейтральный 2" xfId="229"/>
    <cellStyle name="Нейтральный 3" xfId="228"/>
    <cellStyle name="Обычный" xfId="0" builtinId="0"/>
    <cellStyle name="Обычный 2" xfId="9"/>
    <cellStyle name="Обычный 2 2" xfId="230"/>
    <cellStyle name="Обычный 3" xfId="14"/>
    <cellStyle name="Обычный 4" xfId="13"/>
    <cellStyle name="Плохой 2" xfId="232"/>
    <cellStyle name="Плохой 3" xfId="231"/>
    <cellStyle name="Пояснение 2" xfId="234"/>
    <cellStyle name="Пояснение 3" xfId="233"/>
    <cellStyle name="Примечание 2" xfId="236"/>
    <cellStyle name="Примечание 3" xfId="235"/>
    <cellStyle name="Связанная ячейка 2" xfId="238"/>
    <cellStyle name="Связанная ячейка 3" xfId="237"/>
    <cellStyle name="Текст предупреждения 2" xfId="240"/>
    <cellStyle name="Текст предупреждения 3" xfId="239"/>
    <cellStyle name="Финансовый 2" xfId="10"/>
    <cellStyle name="Финансовый 3" xfId="11"/>
    <cellStyle name="Хороший 2" xfId="242"/>
    <cellStyle name="Хороший 3" xfId="24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_toktonalieva\AppData\Local\Microsoft\Windows\INetCache\Content.Outlook\YJPTLEGY\&#1060;&#1080;&#1085;%20&#1086;&#1090;&#1095;&#1077;&#1090;%20&#1079;&#1072;%2007%202022&#1075;%20(&#1053;&#1041;&#1050;&#1056;%20&#1052;&#1057;&#1060;&#1054;)&#1087;&#1086;%20&#1044;&#105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86;&#1082;&#1090;&#1086;&#1085;&#1072;&#1083;&#1080;&#1077;&#1074;&#1072;%20&#1040;&#1081;&#1075;&#1091;&#1083;/&#1060;&#1054;/2022%20&#1075;&#1086;&#1076;/&#1072;&#1074;&#1075;&#1091;&#1089;&#1090;/&#1060;&#1080;&#1085;%20&#1086;&#1090;&#1095;&#1077;&#1090;%20&#1079;&#1072;%2008.2022&#1075;%20(&#1053;&#1041;&#1050;&#1056;%20&#1052;&#1057;&#1060;&#1054;)&#1087;&#1086;%20&#1044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фп НБКР"/>
      <sheetName val="офп_МСФО"/>
      <sheetName val="Лист3"/>
      <sheetName val="осп НБКР"/>
      <sheetName val="осп_МСФО"/>
      <sheetName val="31.07.22-ДК"/>
      <sheetName val="Лист1"/>
    </sheetNames>
    <sheetDataSet>
      <sheetData sheetId="0" refreshError="1"/>
      <sheetData sheetId="1" refreshError="1"/>
      <sheetData sheetId="2" refreshError="1">
        <row r="3">
          <cell r="B3">
            <v>0</v>
          </cell>
        </row>
        <row r="9">
          <cell r="B9">
            <v>-549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фп НБКР"/>
      <sheetName val="офп_МСФО"/>
      <sheetName val="Лист3"/>
      <sheetName val="осп НБКР"/>
      <sheetName val="осп_МСФО"/>
      <sheetName val="31.08.22-ДК"/>
      <sheetName val="Лист1"/>
    </sheetNames>
    <sheetDataSet>
      <sheetData sheetId="0" refreshError="1"/>
      <sheetData sheetId="1" refreshError="1"/>
      <sheetData sheetId="2" refreshError="1">
        <row r="3">
          <cell r="B3">
            <v>-7</v>
          </cell>
        </row>
        <row r="6">
          <cell r="B6">
            <v>-646822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opLeftCell="A43" zoomScaleNormal="100" workbookViewId="0">
      <selection activeCell="F65" sqref="F65"/>
    </sheetView>
  </sheetViews>
  <sheetFormatPr defaultRowHeight="12.75" x14ac:dyDescent="0.2"/>
  <cols>
    <col min="1" max="1" width="37.42578125" style="33" customWidth="1"/>
    <col min="2" max="3" width="13.140625" style="2" customWidth="1"/>
    <col min="4" max="4" width="13.85546875" style="2" customWidth="1"/>
    <col min="5" max="5" width="4.28515625" style="2" customWidth="1"/>
    <col min="6" max="16384" width="9.140625" style="2"/>
  </cols>
  <sheetData>
    <row r="1" spans="1:5" x14ac:dyDescent="0.2">
      <c r="A1" s="1" t="s">
        <v>38</v>
      </c>
    </row>
    <row r="2" spans="1:5" x14ac:dyDescent="0.2">
      <c r="A2" s="1"/>
    </row>
    <row r="3" spans="1:5" x14ac:dyDescent="0.2">
      <c r="A3" s="1" t="s">
        <v>28</v>
      </c>
    </row>
    <row r="4" spans="1:5" ht="12.75" customHeight="1" x14ac:dyDescent="0.2">
      <c r="A4" s="3" t="s">
        <v>114</v>
      </c>
      <c r="B4" s="4"/>
      <c r="C4" s="4"/>
      <c r="D4" s="4"/>
    </row>
    <row r="5" spans="1:5" s="7" customFormat="1" ht="25.5" x14ac:dyDescent="0.2">
      <c r="A5" s="5"/>
      <c r="B5" s="6" t="s">
        <v>115</v>
      </c>
      <c r="C5" s="6" t="s">
        <v>116</v>
      </c>
      <c r="D5" s="6" t="s">
        <v>44</v>
      </c>
      <c r="E5" s="2"/>
    </row>
    <row r="6" spans="1:5" ht="13.5" thickBot="1" x14ac:dyDescent="0.25">
      <c r="A6" s="8"/>
      <c r="B6" s="9" t="s">
        <v>7</v>
      </c>
      <c r="C6" s="9" t="s">
        <v>7</v>
      </c>
      <c r="D6" s="9" t="s">
        <v>7</v>
      </c>
    </row>
    <row r="7" spans="1:5" x14ac:dyDescent="0.2">
      <c r="A7" s="3" t="s">
        <v>6</v>
      </c>
      <c r="B7" s="10"/>
      <c r="C7" s="10"/>
      <c r="D7" s="10"/>
    </row>
    <row r="8" spans="1:5" x14ac:dyDescent="0.2">
      <c r="A8" s="11" t="s">
        <v>22</v>
      </c>
      <c r="B8" s="76">
        <v>3161773</v>
      </c>
      <c r="C8" s="53">
        <v>3732958</v>
      </c>
      <c r="D8" s="53">
        <v>3465215</v>
      </c>
    </row>
    <row r="9" spans="1:5" x14ac:dyDescent="0.2">
      <c r="A9" s="12" t="s">
        <v>0</v>
      </c>
      <c r="B9" s="76">
        <v>2057653</v>
      </c>
      <c r="C9" s="53">
        <v>1689205</v>
      </c>
      <c r="D9" s="53">
        <v>1254977</v>
      </c>
    </row>
    <row r="10" spans="1:5" x14ac:dyDescent="0.2">
      <c r="A10" s="12" t="s">
        <v>21</v>
      </c>
      <c r="B10" s="76">
        <v>3470025</v>
      </c>
      <c r="C10" s="53">
        <v>1740517</v>
      </c>
      <c r="D10" s="53">
        <v>5600122</v>
      </c>
    </row>
    <row r="11" spans="1:5" x14ac:dyDescent="0.2">
      <c r="A11" s="3" t="s">
        <v>34</v>
      </c>
      <c r="B11" s="14">
        <f>B8+B9+B10</f>
        <v>8689451</v>
      </c>
      <c r="C11" s="14">
        <f t="shared" ref="C11:D11" si="0">C8+C9+C10</f>
        <v>7162680</v>
      </c>
      <c r="D11" s="14">
        <f t="shared" si="0"/>
        <v>10320314</v>
      </c>
    </row>
    <row r="12" spans="1:5" s="15" customFormat="1" ht="25.5" x14ac:dyDescent="0.2">
      <c r="A12" s="65" t="s">
        <v>57</v>
      </c>
      <c r="B12" s="77">
        <v>1093437</v>
      </c>
      <c r="C12" s="52">
        <v>915243</v>
      </c>
      <c r="D12" s="52">
        <v>777092</v>
      </c>
      <c r="E12" s="2"/>
    </row>
    <row r="13" spans="1:5" s="15" customFormat="1" ht="25.5" x14ac:dyDescent="0.2">
      <c r="A13" s="65" t="s">
        <v>58</v>
      </c>
      <c r="B13" s="78">
        <v>3406528</v>
      </c>
      <c r="C13" s="53">
        <v>121222</v>
      </c>
      <c r="D13" s="53">
        <v>204842</v>
      </c>
      <c r="E13" s="2"/>
    </row>
    <row r="14" spans="1:5" ht="25.5" x14ac:dyDescent="0.2">
      <c r="A14" s="65" t="s">
        <v>59</v>
      </c>
      <c r="B14" s="78">
        <v>376489</v>
      </c>
      <c r="C14" s="112">
        <v>246036</v>
      </c>
      <c r="D14" s="53">
        <v>227596</v>
      </c>
    </row>
    <row r="15" spans="1:5" x14ac:dyDescent="0.2">
      <c r="A15" s="66" t="s">
        <v>60</v>
      </c>
      <c r="B15" s="54">
        <f>[2]Лист3!B3</f>
        <v>-7</v>
      </c>
      <c r="C15" s="54">
        <v>-78</v>
      </c>
      <c r="D15" s="54">
        <v>0</v>
      </c>
    </row>
    <row r="16" spans="1:5" x14ac:dyDescent="0.2">
      <c r="A16" s="13" t="s">
        <v>40</v>
      </c>
      <c r="B16" s="14">
        <f>B14+B15</f>
        <v>376482</v>
      </c>
      <c r="C16" s="14">
        <f>C14+C15</f>
        <v>245958</v>
      </c>
      <c r="D16" s="14">
        <f>D14+D15</f>
        <v>227596</v>
      </c>
    </row>
    <row r="17" spans="1:4" x14ac:dyDescent="0.2">
      <c r="A17" s="11" t="s">
        <v>20</v>
      </c>
      <c r="B17" s="53">
        <f>10838761+24913</f>
        <v>10863674</v>
      </c>
      <c r="C17" s="112">
        <v>9415754</v>
      </c>
      <c r="D17" s="53">
        <v>9367811</v>
      </c>
    </row>
    <row r="18" spans="1:4" x14ac:dyDescent="0.2">
      <c r="A18" s="66" t="s">
        <v>60</v>
      </c>
      <c r="B18" s="54">
        <f>[2]Лист3!B6</f>
        <v>-646822</v>
      </c>
      <c r="C18" s="54">
        <v>-409445</v>
      </c>
      <c r="D18" s="54">
        <v>-490035</v>
      </c>
    </row>
    <row r="19" spans="1:4" x14ac:dyDescent="0.2">
      <c r="A19" s="13" t="s">
        <v>39</v>
      </c>
      <c r="B19" s="17">
        <f>B17+B18</f>
        <v>10216852</v>
      </c>
      <c r="C19" s="17">
        <f t="shared" ref="C19:D19" si="1">C17+C18</f>
        <v>9006309</v>
      </c>
      <c r="D19" s="17">
        <f t="shared" si="1"/>
        <v>8877776</v>
      </c>
    </row>
    <row r="20" spans="1:4" x14ac:dyDescent="0.2">
      <c r="A20" s="18" t="s">
        <v>29</v>
      </c>
      <c r="B20" s="14">
        <f>B16+B19</f>
        <v>10593334</v>
      </c>
      <c r="C20" s="14">
        <f>C16+C19</f>
        <v>9252267</v>
      </c>
      <c r="D20" s="14">
        <f>D16+D19</f>
        <v>9105372</v>
      </c>
    </row>
    <row r="21" spans="1:4" ht="25.5" x14ac:dyDescent="0.2">
      <c r="A21" s="65" t="s">
        <v>61</v>
      </c>
      <c r="B21" s="52">
        <v>95046.589000000007</v>
      </c>
      <c r="C21" s="54">
        <v>0</v>
      </c>
      <c r="D21" s="54">
        <v>0</v>
      </c>
    </row>
    <row r="22" spans="1:4" x14ac:dyDescent="0.2">
      <c r="A22" s="66" t="s">
        <v>60</v>
      </c>
      <c r="B22" s="54">
        <f>[1]Лист3!B9</f>
        <v>-549</v>
      </c>
      <c r="C22" s="54">
        <v>0</v>
      </c>
      <c r="D22" s="54">
        <v>0</v>
      </c>
    </row>
    <row r="23" spans="1:4" ht="25.5" x14ac:dyDescent="0.2">
      <c r="A23" s="65" t="s">
        <v>62</v>
      </c>
      <c r="B23" s="67">
        <f>B21+B22</f>
        <v>94497.589000000007</v>
      </c>
      <c r="C23" s="54">
        <v>0</v>
      </c>
      <c r="D23" s="54">
        <v>0</v>
      </c>
    </row>
    <row r="24" spans="1:4" ht="25.5" x14ac:dyDescent="0.2">
      <c r="A24" s="65" t="s">
        <v>19</v>
      </c>
      <c r="B24" s="79">
        <v>0</v>
      </c>
      <c r="C24" s="54">
        <v>958</v>
      </c>
      <c r="D24" s="54">
        <v>1148</v>
      </c>
    </row>
    <row r="25" spans="1:4" x14ac:dyDescent="0.2">
      <c r="A25" s="19" t="s">
        <v>37</v>
      </c>
      <c r="B25" s="54">
        <v>0</v>
      </c>
      <c r="C25" s="54">
        <v>0</v>
      </c>
      <c r="D25" s="54">
        <v>0</v>
      </c>
    </row>
    <row r="26" spans="1:4" x14ac:dyDescent="0.2">
      <c r="A26" s="19" t="s">
        <v>64</v>
      </c>
      <c r="B26" s="53">
        <v>580624.27500000002</v>
      </c>
      <c r="C26" s="53">
        <v>548393</v>
      </c>
      <c r="D26" s="53">
        <v>545371</v>
      </c>
    </row>
    <row r="27" spans="1:4" x14ac:dyDescent="0.2">
      <c r="A27" s="11" t="s">
        <v>63</v>
      </c>
      <c r="B27" s="53">
        <v>306590.17700000003</v>
      </c>
      <c r="C27" s="53">
        <v>201813</v>
      </c>
      <c r="D27" s="53">
        <v>262110</v>
      </c>
    </row>
    <row r="28" spans="1:4" x14ac:dyDescent="0.2">
      <c r="A28" s="64" t="s">
        <v>65</v>
      </c>
      <c r="B28" s="53">
        <v>49256.489000000001</v>
      </c>
      <c r="C28" s="53">
        <v>34213</v>
      </c>
      <c r="D28" s="53">
        <v>34027</v>
      </c>
    </row>
    <row r="29" spans="1:4" x14ac:dyDescent="0.2">
      <c r="A29" s="64" t="s">
        <v>84</v>
      </c>
      <c r="B29" s="54">
        <v>0</v>
      </c>
      <c r="C29" s="54">
        <v>0</v>
      </c>
      <c r="D29" s="80">
        <v>0</v>
      </c>
    </row>
    <row r="30" spans="1:4" ht="13.5" customHeight="1" x14ac:dyDescent="0.2">
      <c r="A30" s="20" t="s">
        <v>18</v>
      </c>
      <c r="B30" s="81">
        <v>995809.03599999996</v>
      </c>
      <c r="C30" s="53">
        <v>542625</v>
      </c>
      <c r="D30" s="53">
        <v>562515</v>
      </c>
    </row>
    <row r="31" spans="1:4" ht="15.75" thickBot="1" x14ac:dyDescent="0.3">
      <c r="A31" s="21" t="s">
        <v>13</v>
      </c>
      <c r="B31" s="82">
        <f>B13+B11+B12+B20+B23+B24+B25+B26+B27+B28+B29+B30</f>
        <v>25809527.566</v>
      </c>
      <c r="C31" s="82">
        <f t="shared" ref="C31:D31" si="2">C13+C11+C12+C20+C23+C24+C25+C26+C27+C28+C29+C30</f>
        <v>18779414</v>
      </c>
      <c r="D31" s="82">
        <f t="shared" si="2"/>
        <v>21812791</v>
      </c>
    </row>
    <row r="32" spans="1:4" ht="13.5" thickTop="1" x14ac:dyDescent="0.2">
      <c r="A32" s="3"/>
      <c r="B32" s="22"/>
      <c r="C32" s="22"/>
      <c r="D32" s="22"/>
    </row>
    <row r="33" spans="1:7" ht="14.25" x14ac:dyDescent="0.2">
      <c r="A33" s="8" t="s">
        <v>8</v>
      </c>
      <c r="B33" s="23"/>
      <c r="C33" s="23"/>
      <c r="D33" s="23"/>
      <c r="G33" s="57"/>
    </row>
    <row r="34" spans="1:7" ht="25.5" x14ac:dyDescent="0.2">
      <c r="A34" s="68" t="s">
        <v>36</v>
      </c>
      <c r="B34" s="52">
        <v>18799485</v>
      </c>
      <c r="C34" s="52">
        <v>13827424</v>
      </c>
      <c r="D34" s="52">
        <v>17040239</v>
      </c>
    </row>
    <row r="35" spans="1:7" x14ac:dyDescent="0.2">
      <c r="A35" s="20" t="s">
        <v>11</v>
      </c>
      <c r="B35" s="53">
        <v>412405</v>
      </c>
      <c r="C35" s="53">
        <v>551991</v>
      </c>
      <c r="D35" s="53">
        <v>363711</v>
      </c>
    </row>
    <row r="36" spans="1:7" x14ac:dyDescent="0.2">
      <c r="A36" s="20" t="s">
        <v>85</v>
      </c>
      <c r="B36" s="81">
        <v>35053</v>
      </c>
      <c r="C36" s="113">
        <v>0</v>
      </c>
      <c r="D36" s="113">
        <v>0</v>
      </c>
    </row>
    <row r="37" spans="1:7" x14ac:dyDescent="0.2">
      <c r="A37" s="20" t="s">
        <v>12</v>
      </c>
      <c r="B37" s="53">
        <v>1312473</v>
      </c>
      <c r="C37" s="53">
        <v>1481138</v>
      </c>
      <c r="D37" s="53">
        <v>1463450</v>
      </c>
    </row>
    <row r="38" spans="1:7" x14ac:dyDescent="0.2">
      <c r="A38" s="64" t="s">
        <v>66</v>
      </c>
      <c r="B38" s="53">
        <v>20951</v>
      </c>
      <c r="C38" s="55">
        <v>0</v>
      </c>
      <c r="D38" s="55">
        <v>8671</v>
      </c>
    </row>
    <row r="39" spans="1:7" x14ac:dyDescent="0.2">
      <c r="A39" s="64" t="s">
        <v>1</v>
      </c>
      <c r="B39" s="53">
        <f>19055+8671-2024+429</f>
        <v>26131</v>
      </c>
      <c r="C39" s="53">
        <v>23589</v>
      </c>
      <c r="D39" s="55">
        <v>0</v>
      </c>
    </row>
    <row r="40" spans="1:7" ht="25.5" x14ac:dyDescent="0.2">
      <c r="A40" s="65" t="s">
        <v>10</v>
      </c>
      <c r="B40" s="55">
        <v>113995</v>
      </c>
      <c r="C40" s="55">
        <v>142767</v>
      </c>
      <c r="D40" s="55">
        <v>81636</v>
      </c>
    </row>
    <row r="41" spans="1:7" ht="25.5" x14ac:dyDescent="0.2">
      <c r="A41" s="16" t="s">
        <v>67</v>
      </c>
      <c r="B41" s="55">
        <v>0</v>
      </c>
      <c r="C41" s="55"/>
      <c r="D41" s="55">
        <v>0</v>
      </c>
    </row>
    <row r="42" spans="1:7" x14ac:dyDescent="0.2">
      <c r="A42" s="11" t="s">
        <v>45</v>
      </c>
      <c r="B42" s="55">
        <v>47526</v>
      </c>
      <c r="C42" s="55">
        <v>33678</v>
      </c>
      <c r="D42" s="55">
        <v>36337</v>
      </c>
    </row>
    <row r="43" spans="1:7" x14ac:dyDescent="0.2">
      <c r="A43" s="12" t="s">
        <v>9</v>
      </c>
      <c r="B43" s="53">
        <v>1040678</v>
      </c>
      <c r="C43" s="53">
        <v>471474.74699999997</v>
      </c>
      <c r="D43" s="53">
        <v>466020</v>
      </c>
    </row>
    <row r="44" spans="1:7" x14ac:dyDescent="0.2">
      <c r="A44" s="21" t="s">
        <v>14</v>
      </c>
      <c r="B44" s="24">
        <f>SUM(B34:B43)</f>
        <v>21808697</v>
      </c>
      <c r="C44" s="24">
        <f>SUM(C34:C43)</f>
        <v>16532061.747</v>
      </c>
      <c r="D44" s="24">
        <f>SUM(D34:D43)</f>
        <v>19460064</v>
      </c>
    </row>
    <row r="45" spans="1:7" x14ac:dyDescent="0.2">
      <c r="A45" s="11"/>
      <c r="B45" s="16"/>
      <c r="C45" s="16"/>
      <c r="D45" s="16"/>
    </row>
    <row r="46" spans="1:7" ht="12.75" customHeight="1" x14ac:dyDescent="0.2">
      <c r="A46" s="8" t="s">
        <v>15</v>
      </c>
      <c r="B46" s="25"/>
      <c r="C46" s="25"/>
      <c r="D46" s="25"/>
    </row>
    <row r="47" spans="1:7" x14ac:dyDescent="0.2">
      <c r="A47" s="20" t="s">
        <v>2</v>
      </c>
      <c r="B47" s="53">
        <v>2212920.6850000001</v>
      </c>
      <c r="C47" s="53">
        <v>1936748</v>
      </c>
      <c r="D47" s="53">
        <v>1936748</v>
      </c>
    </row>
    <row r="48" spans="1:7" x14ac:dyDescent="0.2">
      <c r="A48" s="26" t="s">
        <v>33</v>
      </c>
      <c r="B48" s="55">
        <v>0</v>
      </c>
      <c r="C48" s="55">
        <v>0</v>
      </c>
      <c r="D48" s="55">
        <v>0</v>
      </c>
    </row>
    <row r="49" spans="1:4" x14ac:dyDescent="0.2">
      <c r="A49" s="20" t="s">
        <v>3</v>
      </c>
      <c r="B49" s="56">
        <v>1813600.7740000002</v>
      </c>
      <c r="C49" s="56">
        <v>399715</v>
      </c>
      <c r="D49" s="56">
        <v>415979</v>
      </c>
    </row>
    <row r="50" spans="1:4" x14ac:dyDescent="0.2">
      <c r="A50" s="8" t="s">
        <v>16</v>
      </c>
      <c r="B50" s="27">
        <f>SUM(B47:B49)</f>
        <v>4026521.4590000003</v>
      </c>
      <c r="C50" s="27">
        <f>SUM(C47:C49)</f>
        <v>2336463</v>
      </c>
      <c r="D50" s="27">
        <f>SUM(D47:D49)</f>
        <v>2352727</v>
      </c>
    </row>
    <row r="51" spans="1:4" x14ac:dyDescent="0.2">
      <c r="A51" s="3"/>
      <c r="B51" s="28"/>
      <c r="C51" s="28"/>
      <c r="D51" s="28"/>
    </row>
    <row r="52" spans="1:4" ht="13.5" thickBot="1" x14ac:dyDescent="0.25">
      <c r="A52" s="29" t="s">
        <v>17</v>
      </c>
      <c r="B52" s="30">
        <f>B44+B50</f>
        <v>25835218.458999999</v>
      </c>
      <c r="C52" s="30">
        <f>C44+C50</f>
        <v>18868524.747000001</v>
      </c>
      <c r="D52" s="30">
        <f>D44+D50</f>
        <v>21812791</v>
      </c>
    </row>
    <row r="53" spans="1:4" ht="13.5" thickTop="1" x14ac:dyDescent="0.2">
      <c r="A53" s="11"/>
    </row>
    <row r="54" spans="1:4" x14ac:dyDescent="0.2">
      <c r="A54" s="31"/>
      <c r="B54" s="32"/>
      <c r="C54" s="32"/>
      <c r="D54" s="32"/>
    </row>
    <row r="57" spans="1:4" x14ac:dyDescent="0.2">
      <c r="A57" s="33" t="s">
        <v>30</v>
      </c>
      <c r="B57" s="34"/>
      <c r="C57" s="33" t="s">
        <v>30</v>
      </c>
      <c r="D57" s="34"/>
    </row>
    <row r="58" spans="1:4" x14ac:dyDescent="0.2">
      <c r="A58" s="1" t="s">
        <v>46</v>
      </c>
      <c r="B58" s="15"/>
      <c r="C58" s="1" t="s">
        <v>31</v>
      </c>
      <c r="D58" s="15"/>
    </row>
    <row r="59" spans="1:4" x14ac:dyDescent="0.2">
      <c r="A59" s="1" t="s">
        <v>35</v>
      </c>
      <c r="B59" s="15"/>
      <c r="C59" s="1" t="s">
        <v>32</v>
      </c>
      <c r="D59" s="15"/>
    </row>
    <row r="62" spans="1:4" x14ac:dyDescent="0.2">
      <c r="A62" s="33" t="s">
        <v>41</v>
      </c>
    </row>
    <row r="63" spans="1:4" ht="51" x14ac:dyDescent="0.2">
      <c r="A63" s="7" t="s">
        <v>80</v>
      </c>
      <c r="B63" s="114">
        <v>-7695</v>
      </c>
      <c r="C63" s="114">
        <v>-12253</v>
      </c>
      <c r="D63" s="114">
        <v>0</v>
      </c>
    </row>
    <row r="64" spans="1:4" ht="38.25" x14ac:dyDescent="0.2">
      <c r="A64" s="7" t="s">
        <v>81</v>
      </c>
      <c r="B64" s="114">
        <v>-722221</v>
      </c>
      <c r="C64" s="114">
        <v>-613628</v>
      </c>
      <c r="D64" s="114">
        <v>-578832</v>
      </c>
    </row>
    <row r="65" spans="1:4" ht="38.25" x14ac:dyDescent="0.2">
      <c r="A65" s="7" t="s">
        <v>82</v>
      </c>
      <c r="B65" s="114">
        <v>-401</v>
      </c>
      <c r="C65" s="114">
        <v>0</v>
      </c>
      <c r="D65" s="114">
        <v>0</v>
      </c>
    </row>
    <row r="66" spans="1:4" ht="38.25" x14ac:dyDescent="0.2">
      <c r="A66" s="7" t="s">
        <v>83</v>
      </c>
      <c r="B66" s="114">
        <v>12312</v>
      </c>
      <c r="C66" s="114">
        <v>8488</v>
      </c>
      <c r="D66" s="74">
        <v>11372</v>
      </c>
    </row>
  </sheetData>
  <phoneticPr fontId="0" type="noConversion"/>
  <pageMargins left="0.75" right="0.75" top="1" bottom="1" header="0.5" footer="0.5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opLeftCell="A34" zoomScale="130" zoomScaleNormal="130" workbookViewId="0">
      <selection activeCell="A51" sqref="A51"/>
    </sheetView>
  </sheetViews>
  <sheetFormatPr defaultRowHeight="12.75" x14ac:dyDescent="0.2"/>
  <cols>
    <col min="1" max="1" width="43.42578125" style="50" customWidth="1"/>
    <col min="2" max="2" width="12" style="35" customWidth="1"/>
    <col min="3" max="3" width="12.140625" style="35" customWidth="1"/>
    <col min="4" max="4" width="17" style="35" customWidth="1"/>
    <col min="5" max="6" width="9.140625" style="35"/>
    <col min="7" max="7" width="24.5703125" style="35" customWidth="1"/>
    <col min="8" max="16384" width="9.140625" style="35"/>
  </cols>
  <sheetData>
    <row r="1" spans="1:3" x14ac:dyDescent="0.2">
      <c r="A1" s="1" t="s">
        <v>27</v>
      </c>
    </row>
    <row r="2" spans="1:3" x14ac:dyDescent="0.2">
      <c r="A2" s="1"/>
    </row>
    <row r="3" spans="1:3" x14ac:dyDescent="0.2">
      <c r="A3" s="1" t="s">
        <v>23</v>
      </c>
      <c r="B3" s="36"/>
      <c r="C3" s="36"/>
    </row>
    <row r="4" spans="1:3" x14ac:dyDescent="0.2">
      <c r="A4" s="3" t="s">
        <v>117</v>
      </c>
      <c r="B4" s="37"/>
      <c r="C4" s="37"/>
    </row>
    <row r="5" spans="1:3" x14ac:dyDescent="0.2">
      <c r="A5" s="38"/>
      <c r="B5" s="37"/>
      <c r="C5" s="37"/>
    </row>
    <row r="6" spans="1:3" ht="25.5" x14ac:dyDescent="0.2">
      <c r="A6" s="5"/>
      <c r="B6" s="6" t="s">
        <v>118</v>
      </c>
      <c r="C6" s="6" t="s">
        <v>119</v>
      </c>
    </row>
    <row r="7" spans="1:3" ht="13.5" thickBot="1" x14ac:dyDescent="0.25">
      <c r="A7" s="5"/>
      <c r="B7" s="9" t="s">
        <v>7</v>
      </c>
      <c r="C7" s="9" t="s">
        <v>7</v>
      </c>
    </row>
    <row r="8" spans="1:3" ht="25.5" x14ac:dyDescent="0.2">
      <c r="A8" s="65" t="s">
        <v>47</v>
      </c>
      <c r="B8" s="83">
        <v>1198027</v>
      </c>
      <c r="C8" s="40">
        <v>961699</v>
      </c>
    </row>
    <row r="9" spans="1:3" x14ac:dyDescent="0.2">
      <c r="A9" s="39" t="s">
        <v>48</v>
      </c>
      <c r="B9" s="83">
        <v>2602.7739999999999</v>
      </c>
      <c r="C9" s="40">
        <v>1072</v>
      </c>
    </row>
    <row r="10" spans="1:3" x14ac:dyDescent="0.2">
      <c r="A10" s="39" t="s">
        <v>49</v>
      </c>
      <c r="B10" s="40">
        <v>-277517</v>
      </c>
      <c r="C10" s="40">
        <v>-235465</v>
      </c>
    </row>
    <row r="11" spans="1:3" ht="25.5" x14ac:dyDescent="0.2">
      <c r="A11" s="13" t="s">
        <v>50</v>
      </c>
      <c r="B11" s="69">
        <f>B8+B9+B10</f>
        <v>923112.77399999998</v>
      </c>
      <c r="C11" s="69">
        <f>C8+C9+C10</f>
        <v>727306</v>
      </c>
    </row>
    <row r="12" spans="1:3" ht="25.5" x14ac:dyDescent="0.2">
      <c r="A12" s="16" t="s">
        <v>68</v>
      </c>
      <c r="B12" s="40">
        <v>-146542</v>
      </c>
      <c r="C12" s="40">
        <v>18950</v>
      </c>
    </row>
    <row r="13" spans="1:3" x14ac:dyDescent="0.2">
      <c r="A13" s="41" t="s">
        <v>51</v>
      </c>
      <c r="B13" s="42">
        <f>B11+B12</f>
        <v>776570.77399999998</v>
      </c>
      <c r="C13" s="42">
        <f>C11+C12</f>
        <v>746256</v>
      </c>
    </row>
    <row r="14" spans="1:3" x14ac:dyDescent="0.2">
      <c r="A14" s="65" t="s">
        <v>69</v>
      </c>
      <c r="B14" s="115">
        <v>4524</v>
      </c>
      <c r="C14" s="116">
        <v>0</v>
      </c>
    </row>
    <row r="15" spans="1:3" ht="25.5" x14ac:dyDescent="0.2">
      <c r="A15" s="65" t="s">
        <v>70</v>
      </c>
      <c r="B15" s="84">
        <v>0</v>
      </c>
      <c r="C15" s="84">
        <v>0</v>
      </c>
    </row>
    <row r="16" spans="1:3" ht="25.5" x14ac:dyDescent="0.2">
      <c r="A16" s="65" t="s">
        <v>71</v>
      </c>
      <c r="B16" s="70">
        <f>B14</f>
        <v>4524</v>
      </c>
      <c r="C16" s="70">
        <v>0</v>
      </c>
    </row>
    <row r="17" spans="1:4" ht="25.5" x14ac:dyDescent="0.2">
      <c r="A17" s="65" t="s">
        <v>72</v>
      </c>
      <c r="B17" s="40">
        <v>-401</v>
      </c>
      <c r="C17" s="116">
        <v>0</v>
      </c>
    </row>
    <row r="18" spans="1:4" x14ac:dyDescent="0.2">
      <c r="A18" s="64" t="s">
        <v>73</v>
      </c>
      <c r="B18" s="70">
        <f>B16+B17</f>
        <v>4123</v>
      </c>
      <c r="C18" s="70">
        <v>0</v>
      </c>
    </row>
    <row r="19" spans="1:4" x14ac:dyDescent="0.2">
      <c r="A19" s="5" t="s">
        <v>24</v>
      </c>
      <c r="B19" s="83">
        <v>658650</v>
      </c>
      <c r="C19" s="40">
        <v>337353</v>
      </c>
    </row>
    <row r="20" spans="1:4" x14ac:dyDescent="0.2">
      <c r="A20" s="85" t="s">
        <v>86</v>
      </c>
      <c r="B20" s="86">
        <v>700</v>
      </c>
      <c r="C20" s="87">
        <v>0</v>
      </c>
    </row>
    <row r="21" spans="1:4" x14ac:dyDescent="0.2">
      <c r="A21" s="5" t="s">
        <v>25</v>
      </c>
      <c r="B21" s="40">
        <v>-647987</v>
      </c>
      <c r="C21" s="40">
        <v>-254102</v>
      </c>
    </row>
    <row r="22" spans="1:4" x14ac:dyDescent="0.2">
      <c r="A22" s="85" t="s">
        <v>87</v>
      </c>
      <c r="B22" s="116">
        <v>0</v>
      </c>
      <c r="C22" s="87">
        <v>0</v>
      </c>
    </row>
    <row r="23" spans="1:4" ht="25.5" x14ac:dyDescent="0.2">
      <c r="A23" s="65" t="s">
        <v>52</v>
      </c>
      <c r="B23" s="83">
        <v>57014</v>
      </c>
      <c r="C23" s="40">
        <v>44005</v>
      </c>
    </row>
    <row r="24" spans="1:4" x14ac:dyDescent="0.2">
      <c r="A24" s="64" t="s">
        <v>74</v>
      </c>
      <c r="B24" s="83">
        <v>2322373</v>
      </c>
      <c r="C24" s="40">
        <v>259580</v>
      </c>
    </row>
    <row r="25" spans="1:4" x14ac:dyDescent="0.2">
      <c r="A25" s="64" t="s">
        <v>75</v>
      </c>
      <c r="B25" s="88">
        <v>-128</v>
      </c>
      <c r="C25" s="88">
        <v>0</v>
      </c>
      <c r="D25" s="44"/>
    </row>
    <row r="26" spans="1:4" x14ac:dyDescent="0.2">
      <c r="A26" s="64" t="s">
        <v>76</v>
      </c>
      <c r="B26" s="89">
        <v>6741</v>
      </c>
      <c r="C26" s="59">
        <v>34768</v>
      </c>
      <c r="D26" s="44"/>
    </row>
    <row r="27" spans="1:4" x14ac:dyDescent="0.2">
      <c r="A27" s="41" t="s">
        <v>53</v>
      </c>
      <c r="B27" s="45">
        <f>SUM(B19:B26)</f>
        <v>2397363</v>
      </c>
      <c r="C27" s="71">
        <f>C19+C21+C23+C24+C26</f>
        <v>421604</v>
      </c>
    </row>
    <row r="28" spans="1:4" x14ac:dyDescent="0.2">
      <c r="A28" s="43"/>
      <c r="B28" s="46"/>
      <c r="C28" s="47"/>
    </row>
    <row r="29" spans="1:4" x14ac:dyDescent="0.2">
      <c r="A29" s="43" t="s">
        <v>77</v>
      </c>
      <c r="B29" s="40">
        <v>-1259284</v>
      </c>
      <c r="C29" s="40">
        <v>-862448</v>
      </c>
    </row>
    <row r="30" spans="1:4" ht="25.5" x14ac:dyDescent="0.2">
      <c r="A30" s="58" t="s">
        <v>78</v>
      </c>
      <c r="B30" s="40">
        <v>-65372</v>
      </c>
      <c r="C30" s="88">
        <v>-8377</v>
      </c>
    </row>
    <row r="31" spans="1:4" x14ac:dyDescent="0.2">
      <c r="A31" s="72" t="s">
        <v>77</v>
      </c>
      <c r="B31" s="73">
        <f>B29+B30</f>
        <v>-1324656</v>
      </c>
      <c r="C31" s="73">
        <f>C29+C30</f>
        <v>-870825</v>
      </c>
    </row>
    <row r="32" spans="1:4" x14ac:dyDescent="0.2">
      <c r="A32" s="43"/>
      <c r="B32" s="46"/>
      <c r="C32" s="47"/>
    </row>
    <row r="33" spans="1:3" ht="13.5" thickBot="1" x14ac:dyDescent="0.25">
      <c r="A33" s="43" t="s">
        <v>79</v>
      </c>
      <c r="B33" s="90">
        <f>B13+B27+B31+B18</f>
        <v>1853400.7740000002</v>
      </c>
      <c r="C33" s="60">
        <f>C13+C27+C31+C18</f>
        <v>297035</v>
      </c>
    </row>
    <row r="34" spans="1:3" ht="13.5" thickTop="1" x14ac:dyDescent="0.2">
      <c r="A34" s="43"/>
      <c r="B34" s="46"/>
      <c r="C34" s="47"/>
    </row>
    <row r="35" spans="1:3" x14ac:dyDescent="0.2">
      <c r="A35" s="58" t="s">
        <v>4</v>
      </c>
      <c r="B35" s="91">
        <v>-179600</v>
      </c>
      <c r="C35" s="91">
        <v>-16975</v>
      </c>
    </row>
    <row r="36" spans="1:3" ht="13.5" thickBot="1" x14ac:dyDescent="0.25">
      <c r="A36" s="43" t="s">
        <v>54</v>
      </c>
      <c r="B36" s="61">
        <f>B33+B35</f>
        <v>1673800.7740000002</v>
      </c>
      <c r="C36" s="61">
        <f>C33+C35</f>
        <v>280060</v>
      </c>
    </row>
    <row r="37" spans="1:3" ht="13.5" thickTop="1" x14ac:dyDescent="0.2">
      <c r="A37" s="43"/>
      <c r="B37" s="75"/>
      <c r="C37" s="47"/>
    </row>
    <row r="38" spans="1:3" ht="13.5" thickBot="1" x14ac:dyDescent="0.25">
      <c r="A38" s="48" t="s">
        <v>26</v>
      </c>
      <c r="B38" s="62">
        <f>B36</f>
        <v>1673800.7740000002</v>
      </c>
      <c r="C38" s="62">
        <f>C36</f>
        <v>280060</v>
      </c>
    </row>
    <row r="39" spans="1:3" ht="13.5" thickTop="1" x14ac:dyDescent="0.2">
      <c r="A39" s="49" t="s">
        <v>5</v>
      </c>
      <c r="B39" s="51">
        <v>3.7818815318272474</v>
      </c>
      <c r="C39" s="51">
        <v>0.72301626980488809</v>
      </c>
    </row>
    <row r="42" spans="1:3" x14ac:dyDescent="0.2">
      <c r="A42" s="33" t="s">
        <v>30</v>
      </c>
      <c r="B42" s="33" t="s">
        <v>30</v>
      </c>
    </row>
    <row r="43" spans="1:3" x14ac:dyDescent="0.2">
      <c r="A43" s="1" t="s">
        <v>55</v>
      </c>
      <c r="B43" s="1" t="s">
        <v>31</v>
      </c>
    </row>
    <row r="44" spans="1:3" x14ac:dyDescent="0.2">
      <c r="A44" s="1" t="s">
        <v>35</v>
      </c>
      <c r="B44" s="1" t="s">
        <v>32</v>
      </c>
    </row>
    <row r="47" spans="1:3" x14ac:dyDescent="0.2">
      <c r="A47" s="50" t="s">
        <v>56</v>
      </c>
    </row>
    <row r="48" spans="1:3" ht="25.5" x14ac:dyDescent="0.2">
      <c r="A48" s="63" t="s">
        <v>42</v>
      </c>
      <c r="B48" s="74">
        <v>1681433.7740000002</v>
      </c>
      <c r="C48" s="74">
        <v>160337</v>
      </c>
    </row>
    <row r="49" spans="1:3" ht="25.5" x14ac:dyDescent="0.2">
      <c r="A49" s="63" t="s">
        <v>43</v>
      </c>
      <c r="B49" s="51">
        <v>3.7991279701016492</v>
      </c>
      <c r="C49" s="51">
        <v>0.41393365582984482</v>
      </c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7"/>
  <sheetViews>
    <sheetView tabSelected="1" workbookViewId="0">
      <selection activeCell="A8" sqref="A8"/>
    </sheetView>
  </sheetViews>
  <sheetFormatPr defaultRowHeight="15.75" x14ac:dyDescent="0.2"/>
  <cols>
    <col min="1" max="1" width="62.140625" style="92" customWidth="1"/>
    <col min="2" max="2" width="27.7109375" style="92" customWidth="1"/>
    <col min="3" max="3" width="24.28515625" style="94" customWidth="1"/>
    <col min="4" max="256" width="9.140625" style="92"/>
    <col min="257" max="257" width="62.140625" style="92" customWidth="1"/>
    <col min="258" max="258" width="27.7109375" style="92" customWidth="1"/>
    <col min="259" max="259" width="24.28515625" style="92" customWidth="1"/>
    <col min="260" max="512" width="9.140625" style="92"/>
    <col min="513" max="513" width="62.140625" style="92" customWidth="1"/>
    <col min="514" max="514" width="27.7109375" style="92" customWidth="1"/>
    <col min="515" max="515" width="24.28515625" style="92" customWidth="1"/>
    <col min="516" max="768" width="9.140625" style="92"/>
    <col min="769" max="769" width="62.140625" style="92" customWidth="1"/>
    <col min="770" max="770" width="27.7109375" style="92" customWidth="1"/>
    <col min="771" max="771" width="24.28515625" style="92" customWidth="1"/>
    <col min="772" max="1024" width="9.140625" style="92"/>
    <col min="1025" max="1025" width="62.140625" style="92" customWidth="1"/>
    <col min="1026" max="1026" width="27.7109375" style="92" customWidth="1"/>
    <col min="1027" max="1027" width="24.28515625" style="92" customWidth="1"/>
    <col min="1028" max="1280" width="9.140625" style="92"/>
    <col min="1281" max="1281" width="62.140625" style="92" customWidth="1"/>
    <col min="1282" max="1282" width="27.7109375" style="92" customWidth="1"/>
    <col min="1283" max="1283" width="24.28515625" style="92" customWidth="1"/>
    <col min="1284" max="1536" width="9.140625" style="92"/>
    <col min="1537" max="1537" width="62.140625" style="92" customWidth="1"/>
    <col min="1538" max="1538" width="27.7109375" style="92" customWidth="1"/>
    <col min="1539" max="1539" width="24.28515625" style="92" customWidth="1"/>
    <col min="1540" max="1792" width="9.140625" style="92"/>
    <col min="1793" max="1793" width="62.140625" style="92" customWidth="1"/>
    <col min="1794" max="1794" width="27.7109375" style="92" customWidth="1"/>
    <col min="1795" max="1795" width="24.28515625" style="92" customWidth="1"/>
    <col min="1796" max="2048" width="9.140625" style="92"/>
    <col min="2049" max="2049" width="62.140625" style="92" customWidth="1"/>
    <col min="2050" max="2050" width="27.7109375" style="92" customWidth="1"/>
    <col min="2051" max="2051" width="24.28515625" style="92" customWidth="1"/>
    <col min="2052" max="2304" width="9.140625" style="92"/>
    <col min="2305" max="2305" width="62.140625" style="92" customWidth="1"/>
    <col min="2306" max="2306" width="27.7109375" style="92" customWidth="1"/>
    <col min="2307" max="2307" width="24.28515625" style="92" customWidth="1"/>
    <col min="2308" max="2560" width="9.140625" style="92"/>
    <col min="2561" max="2561" width="62.140625" style="92" customWidth="1"/>
    <col min="2562" max="2562" width="27.7109375" style="92" customWidth="1"/>
    <col min="2563" max="2563" width="24.28515625" style="92" customWidth="1"/>
    <col min="2564" max="2816" width="9.140625" style="92"/>
    <col min="2817" max="2817" width="62.140625" style="92" customWidth="1"/>
    <col min="2818" max="2818" width="27.7109375" style="92" customWidth="1"/>
    <col min="2819" max="2819" width="24.28515625" style="92" customWidth="1"/>
    <col min="2820" max="3072" width="9.140625" style="92"/>
    <col min="3073" max="3073" width="62.140625" style="92" customWidth="1"/>
    <col min="3074" max="3074" width="27.7109375" style="92" customWidth="1"/>
    <col min="3075" max="3075" width="24.28515625" style="92" customWidth="1"/>
    <col min="3076" max="3328" width="9.140625" style="92"/>
    <col min="3329" max="3329" width="62.140625" style="92" customWidth="1"/>
    <col min="3330" max="3330" width="27.7109375" style="92" customWidth="1"/>
    <col min="3331" max="3331" width="24.28515625" style="92" customWidth="1"/>
    <col min="3332" max="3584" width="9.140625" style="92"/>
    <col min="3585" max="3585" width="62.140625" style="92" customWidth="1"/>
    <col min="3586" max="3586" width="27.7109375" style="92" customWidth="1"/>
    <col min="3587" max="3587" width="24.28515625" style="92" customWidth="1"/>
    <col min="3588" max="3840" width="9.140625" style="92"/>
    <col min="3841" max="3841" width="62.140625" style="92" customWidth="1"/>
    <col min="3842" max="3842" width="27.7109375" style="92" customWidth="1"/>
    <col min="3843" max="3843" width="24.28515625" style="92" customWidth="1"/>
    <col min="3844" max="4096" width="9.140625" style="92"/>
    <col min="4097" max="4097" width="62.140625" style="92" customWidth="1"/>
    <col min="4098" max="4098" width="27.7109375" style="92" customWidth="1"/>
    <col min="4099" max="4099" width="24.28515625" style="92" customWidth="1"/>
    <col min="4100" max="4352" width="9.140625" style="92"/>
    <col min="4353" max="4353" width="62.140625" style="92" customWidth="1"/>
    <col min="4354" max="4354" width="27.7109375" style="92" customWidth="1"/>
    <col min="4355" max="4355" width="24.28515625" style="92" customWidth="1"/>
    <col min="4356" max="4608" width="9.140625" style="92"/>
    <col min="4609" max="4609" width="62.140625" style="92" customWidth="1"/>
    <col min="4610" max="4610" width="27.7109375" style="92" customWidth="1"/>
    <col min="4611" max="4611" width="24.28515625" style="92" customWidth="1"/>
    <col min="4612" max="4864" width="9.140625" style="92"/>
    <col min="4865" max="4865" width="62.140625" style="92" customWidth="1"/>
    <col min="4866" max="4866" width="27.7109375" style="92" customWidth="1"/>
    <col min="4867" max="4867" width="24.28515625" style="92" customWidth="1"/>
    <col min="4868" max="5120" width="9.140625" style="92"/>
    <col min="5121" max="5121" width="62.140625" style="92" customWidth="1"/>
    <col min="5122" max="5122" width="27.7109375" style="92" customWidth="1"/>
    <col min="5123" max="5123" width="24.28515625" style="92" customWidth="1"/>
    <col min="5124" max="5376" width="9.140625" style="92"/>
    <col min="5377" max="5377" width="62.140625" style="92" customWidth="1"/>
    <col min="5378" max="5378" width="27.7109375" style="92" customWidth="1"/>
    <col min="5379" max="5379" width="24.28515625" style="92" customWidth="1"/>
    <col min="5380" max="5632" width="9.140625" style="92"/>
    <col min="5633" max="5633" width="62.140625" style="92" customWidth="1"/>
    <col min="5634" max="5634" width="27.7109375" style="92" customWidth="1"/>
    <col min="5635" max="5635" width="24.28515625" style="92" customWidth="1"/>
    <col min="5636" max="5888" width="9.140625" style="92"/>
    <col min="5889" max="5889" width="62.140625" style="92" customWidth="1"/>
    <col min="5890" max="5890" width="27.7109375" style="92" customWidth="1"/>
    <col min="5891" max="5891" width="24.28515625" style="92" customWidth="1"/>
    <col min="5892" max="6144" width="9.140625" style="92"/>
    <col min="6145" max="6145" width="62.140625" style="92" customWidth="1"/>
    <col min="6146" max="6146" width="27.7109375" style="92" customWidth="1"/>
    <col min="6147" max="6147" width="24.28515625" style="92" customWidth="1"/>
    <col min="6148" max="6400" width="9.140625" style="92"/>
    <col min="6401" max="6401" width="62.140625" style="92" customWidth="1"/>
    <col min="6402" max="6402" width="27.7109375" style="92" customWidth="1"/>
    <col min="6403" max="6403" width="24.28515625" style="92" customWidth="1"/>
    <col min="6404" max="6656" width="9.140625" style="92"/>
    <col min="6657" max="6657" width="62.140625" style="92" customWidth="1"/>
    <col min="6658" max="6658" width="27.7109375" style="92" customWidth="1"/>
    <col min="6659" max="6659" width="24.28515625" style="92" customWidth="1"/>
    <col min="6660" max="6912" width="9.140625" style="92"/>
    <col min="6913" max="6913" width="62.140625" style="92" customWidth="1"/>
    <col min="6914" max="6914" width="27.7109375" style="92" customWidth="1"/>
    <col min="6915" max="6915" width="24.28515625" style="92" customWidth="1"/>
    <col min="6916" max="7168" width="9.140625" style="92"/>
    <col min="7169" max="7169" width="62.140625" style="92" customWidth="1"/>
    <col min="7170" max="7170" width="27.7109375" style="92" customWidth="1"/>
    <col min="7171" max="7171" width="24.28515625" style="92" customWidth="1"/>
    <col min="7172" max="7424" width="9.140625" style="92"/>
    <col min="7425" max="7425" width="62.140625" style="92" customWidth="1"/>
    <col min="7426" max="7426" width="27.7109375" style="92" customWidth="1"/>
    <col min="7427" max="7427" width="24.28515625" style="92" customWidth="1"/>
    <col min="7428" max="7680" width="9.140625" style="92"/>
    <col min="7681" max="7681" width="62.140625" style="92" customWidth="1"/>
    <col min="7682" max="7682" width="27.7109375" style="92" customWidth="1"/>
    <col min="7683" max="7683" width="24.28515625" style="92" customWidth="1"/>
    <col min="7684" max="7936" width="9.140625" style="92"/>
    <col min="7937" max="7937" width="62.140625" style="92" customWidth="1"/>
    <col min="7938" max="7938" width="27.7109375" style="92" customWidth="1"/>
    <col min="7939" max="7939" width="24.28515625" style="92" customWidth="1"/>
    <col min="7940" max="8192" width="9.140625" style="92"/>
    <col min="8193" max="8193" width="62.140625" style="92" customWidth="1"/>
    <col min="8194" max="8194" width="27.7109375" style="92" customWidth="1"/>
    <col min="8195" max="8195" width="24.28515625" style="92" customWidth="1"/>
    <col min="8196" max="8448" width="9.140625" style="92"/>
    <col min="8449" max="8449" width="62.140625" style="92" customWidth="1"/>
    <col min="8450" max="8450" width="27.7109375" style="92" customWidth="1"/>
    <col min="8451" max="8451" width="24.28515625" style="92" customWidth="1"/>
    <col min="8452" max="8704" width="9.140625" style="92"/>
    <col min="8705" max="8705" width="62.140625" style="92" customWidth="1"/>
    <col min="8706" max="8706" width="27.7109375" style="92" customWidth="1"/>
    <col min="8707" max="8707" width="24.28515625" style="92" customWidth="1"/>
    <col min="8708" max="8960" width="9.140625" style="92"/>
    <col min="8961" max="8961" width="62.140625" style="92" customWidth="1"/>
    <col min="8962" max="8962" width="27.7109375" style="92" customWidth="1"/>
    <col min="8963" max="8963" width="24.28515625" style="92" customWidth="1"/>
    <col min="8964" max="9216" width="9.140625" style="92"/>
    <col min="9217" max="9217" width="62.140625" style="92" customWidth="1"/>
    <col min="9218" max="9218" width="27.7109375" style="92" customWidth="1"/>
    <col min="9219" max="9219" width="24.28515625" style="92" customWidth="1"/>
    <col min="9220" max="9472" width="9.140625" style="92"/>
    <col min="9473" max="9473" width="62.140625" style="92" customWidth="1"/>
    <col min="9474" max="9474" width="27.7109375" style="92" customWidth="1"/>
    <col min="9475" max="9475" width="24.28515625" style="92" customWidth="1"/>
    <col min="9476" max="9728" width="9.140625" style="92"/>
    <col min="9729" max="9729" width="62.140625" style="92" customWidth="1"/>
    <col min="9730" max="9730" width="27.7109375" style="92" customWidth="1"/>
    <col min="9731" max="9731" width="24.28515625" style="92" customWidth="1"/>
    <col min="9732" max="9984" width="9.140625" style="92"/>
    <col min="9985" max="9985" width="62.140625" style="92" customWidth="1"/>
    <col min="9986" max="9986" width="27.7109375" style="92" customWidth="1"/>
    <col min="9987" max="9987" width="24.28515625" style="92" customWidth="1"/>
    <col min="9988" max="10240" width="9.140625" style="92"/>
    <col min="10241" max="10241" width="62.140625" style="92" customWidth="1"/>
    <col min="10242" max="10242" width="27.7109375" style="92" customWidth="1"/>
    <col min="10243" max="10243" width="24.28515625" style="92" customWidth="1"/>
    <col min="10244" max="10496" width="9.140625" style="92"/>
    <col min="10497" max="10497" width="62.140625" style="92" customWidth="1"/>
    <col min="10498" max="10498" width="27.7109375" style="92" customWidth="1"/>
    <col min="10499" max="10499" width="24.28515625" style="92" customWidth="1"/>
    <col min="10500" max="10752" width="9.140625" style="92"/>
    <col min="10753" max="10753" width="62.140625" style="92" customWidth="1"/>
    <col min="10754" max="10754" width="27.7109375" style="92" customWidth="1"/>
    <col min="10755" max="10755" width="24.28515625" style="92" customWidth="1"/>
    <col min="10756" max="11008" width="9.140625" style="92"/>
    <col min="11009" max="11009" width="62.140625" style="92" customWidth="1"/>
    <col min="11010" max="11010" width="27.7109375" style="92" customWidth="1"/>
    <col min="11011" max="11011" width="24.28515625" style="92" customWidth="1"/>
    <col min="11012" max="11264" width="9.140625" style="92"/>
    <col min="11265" max="11265" width="62.140625" style="92" customWidth="1"/>
    <col min="11266" max="11266" width="27.7109375" style="92" customWidth="1"/>
    <col min="11267" max="11267" width="24.28515625" style="92" customWidth="1"/>
    <col min="11268" max="11520" width="9.140625" style="92"/>
    <col min="11521" max="11521" width="62.140625" style="92" customWidth="1"/>
    <col min="11522" max="11522" width="27.7109375" style="92" customWidth="1"/>
    <col min="11523" max="11523" width="24.28515625" style="92" customWidth="1"/>
    <col min="11524" max="11776" width="9.140625" style="92"/>
    <col min="11777" max="11777" width="62.140625" style="92" customWidth="1"/>
    <col min="11778" max="11778" width="27.7109375" style="92" customWidth="1"/>
    <col min="11779" max="11779" width="24.28515625" style="92" customWidth="1"/>
    <col min="11780" max="12032" width="9.140625" style="92"/>
    <col min="12033" max="12033" width="62.140625" style="92" customWidth="1"/>
    <col min="12034" max="12034" width="27.7109375" style="92" customWidth="1"/>
    <col min="12035" max="12035" width="24.28515625" style="92" customWidth="1"/>
    <col min="12036" max="12288" width="9.140625" style="92"/>
    <col min="12289" max="12289" width="62.140625" style="92" customWidth="1"/>
    <col min="12290" max="12290" width="27.7109375" style="92" customWidth="1"/>
    <col min="12291" max="12291" width="24.28515625" style="92" customWidth="1"/>
    <col min="12292" max="12544" width="9.140625" style="92"/>
    <col min="12545" max="12545" width="62.140625" style="92" customWidth="1"/>
    <col min="12546" max="12546" width="27.7109375" style="92" customWidth="1"/>
    <col min="12547" max="12547" width="24.28515625" style="92" customWidth="1"/>
    <col min="12548" max="12800" width="9.140625" style="92"/>
    <col min="12801" max="12801" width="62.140625" style="92" customWidth="1"/>
    <col min="12802" max="12802" width="27.7109375" style="92" customWidth="1"/>
    <col min="12803" max="12803" width="24.28515625" style="92" customWidth="1"/>
    <col min="12804" max="13056" width="9.140625" style="92"/>
    <col min="13057" max="13057" width="62.140625" style="92" customWidth="1"/>
    <col min="13058" max="13058" width="27.7109375" style="92" customWidth="1"/>
    <col min="13059" max="13059" width="24.28515625" style="92" customWidth="1"/>
    <col min="13060" max="13312" width="9.140625" style="92"/>
    <col min="13313" max="13313" width="62.140625" style="92" customWidth="1"/>
    <col min="13314" max="13314" width="27.7109375" style="92" customWidth="1"/>
    <col min="13315" max="13315" width="24.28515625" style="92" customWidth="1"/>
    <col min="13316" max="13568" width="9.140625" style="92"/>
    <col min="13569" max="13569" width="62.140625" style="92" customWidth="1"/>
    <col min="13570" max="13570" width="27.7109375" style="92" customWidth="1"/>
    <col min="13571" max="13571" width="24.28515625" style="92" customWidth="1"/>
    <col min="13572" max="13824" width="9.140625" style="92"/>
    <col min="13825" max="13825" width="62.140625" style="92" customWidth="1"/>
    <col min="13826" max="13826" width="27.7109375" style="92" customWidth="1"/>
    <col min="13827" max="13827" width="24.28515625" style="92" customWidth="1"/>
    <col min="13828" max="14080" width="9.140625" style="92"/>
    <col min="14081" max="14081" width="62.140625" style="92" customWidth="1"/>
    <col min="14082" max="14082" width="27.7109375" style="92" customWidth="1"/>
    <col min="14083" max="14083" width="24.28515625" style="92" customWidth="1"/>
    <col min="14084" max="14336" width="9.140625" style="92"/>
    <col min="14337" max="14337" width="62.140625" style="92" customWidth="1"/>
    <col min="14338" max="14338" width="27.7109375" style="92" customWidth="1"/>
    <col min="14339" max="14339" width="24.28515625" style="92" customWidth="1"/>
    <col min="14340" max="14592" width="9.140625" style="92"/>
    <col min="14593" max="14593" width="62.140625" style="92" customWidth="1"/>
    <col min="14594" max="14594" width="27.7109375" style="92" customWidth="1"/>
    <col min="14595" max="14595" width="24.28515625" style="92" customWidth="1"/>
    <col min="14596" max="14848" width="9.140625" style="92"/>
    <col min="14849" max="14849" width="62.140625" style="92" customWidth="1"/>
    <col min="14850" max="14850" width="27.7109375" style="92" customWidth="1"/>
    <col min="14851" max="14851" width="24.28515625" style="92" customWidth="1"/>
    <col min="14852" max="15104" width="9.140625" style="92"/>
    <col min="15105" max="15105" width="62.140625" style="92" customWidth="1"/>
    <col min="15106" max="15106" width="27.7109375" style="92" customWidth="1"/>
    <col min="15107" max="15107" width="24.28515625" style="92" customWidth="1"/>
    <col min="15108" max="15360" width="9.140625" style="92"/>
    <col min="15361" max="15361" width="62.140625" style="92" customWidth="1"/>
    <col min="15362" max="15362" width="27.7109375" style="92" customWidth="1"/>
    <col min="15363" max="15363" width="24.28515625" style="92" customWidth="1"/>
    <col min="15364" max="15616" width="9.140625" style="92"/>
    <col min="15617" max="15617" width="62.140625" style="92" customWidth="1"/>
    <col min="15618" max="15618" width="27.7109375" style="92" customWidth="1"/>
    <col min="15619" max="15619" width="24.28515625" style="92" customWidth="1"/>
    <col min="15620" max="15872" width="9.140625" style="92"/>
    <col min="15873" max="15873" width="62.140625" style="92" customWidth="1"/>
    <col min="15874" max="15874" width="27.7109375" style="92" customWidth="1"/>
    <col min="15875" max="15875" width="24.28515625" style="92" customWidth="1"/>
    <col min="15876" max="16128" width="9.140625" style="92"/>
    <col min="16129" max="16129" width="62.140625" style="92" customWidth="1"/>
    <col min="16130" max="16130" width="27.7109375" style="92" customWidth="1"/>
    <col min="16131" max="16131" width="24.28515625" style="92" customWidth="1"/>
    <col min="16132" max="16384" width="9.140625" style="92"/>
  </cols>
  <sheetData>
    <row r="2" spans="1:3" x14ac:dyDescent="0.2">
      <c r="C2" s="93"/>
    </row>
    <row r="3" spans="1:3" ht="45.75" customHeight="1" x14ac:dyDescent="0.2">
      <c r="A3" s="109" t="s">
        <v>120</v>
      </c>
      <c r="B3" s="109"/>
      <c r="C3" s="109"/>
    </row>
    <row r="4" spans="1:3" x14ac:dyDescent="0.2">
      <c r="A4" s="110"/>
      <c r="B4" s="111"/>
      <c r="C4" s="111"/>
    </row>
    <row r="5" spans="1:3" ht="16.5" thickBot="1" x14ac:dyDescent="0.25"/>
    <row r="6" spans="1:3" ht="30" x14ac:dyDescent="0.2">
      <c r="A6" s="96" t="s">
        <v>89</v>
      </c>
      <c r="B6" s="97" t="s">
        <v>90</v>
      </c>
      <c r="C6" s="98" t="s">
        <v>91</v>
      </c>
    </row>
    <row r="7" spans="1:3" x14ac:dyDescent="0.2">
      <c r="A7" s="99" t="s">
        <v>92</v>
      </c>
      <c r="B7" s="100" t="s">
        <v>93</v>
      </c>
      <c r="C7" s="101">
        <v>7.0999999999999994E-2</v>
      </c>
    </row>
    <row r="8" spans="1:3" ht="28.5" x14ac:dyDescent="0.2">
      <c r="A8" s="99" t="s">
        <v>94</v>
      </c>
      <c r="B8" s="100" t="s">
        <v>95</v>
      </c>
      <c r="C8" s="101">
        <v>1E-3</v>
      </c>
    </row>
    <row r="9" spans="1:3" x14ac:dyDescent="0.2">
      <c r="A9" s="99" t="s">
        <v>96</v>
      </c>
      <c r="B9" s="100" t="s">
        <v>97</v>
      </c>
      <c r="C9" s="101">
        <v>4.5999999999999999E-2</v>
      </c>
    </row>
    <row r="10" spans="1:3" ht="28.5" x14ac:dyDescent="0.2">
      <c r="A10" s="99" t="s">
        <v>98</v>
      </c>
      <c r="B10" s="100" t="s">
        <v>95</v>
      </c>
      <c r="C10" s="101">
        <v>0</v>
      </c>
    </row>
    <row r="11" spans="1:3" x14ac:dyDescent="0.2">
      <c r="A11" s="102" t="s">
        <v>99</v>
      </c>
      <c r="B11" s="100" t="s">
        <v>100</v>
      </c>
      <c r="C11" s="101">
        <v>0.23599999999999999</v>
      </c>
    </row>
    <row r="12" spans="1:3" x14ac:dyDescent="0.2">
      <c r="A12" s="102" t="s">
        <v>101</v>
      </c>
      <c r="B12" s="100" t="s">
        <v>102</v>
      </c>
      <c r="C12" s="101">
        <v>0.13800000000000001</v>
      </c>
    </row>
    <row r="13" spans="1:3" x14ac:dyDescent="0.2">
      <c r="A13" s="102" t="s">
        <v>103</v>
      </c>
      <c r="B13" s="100" t="s">
        <v>104</v>
      </c>
      <c r="C13" s="101">
        <v>0.13800000000000001</v>
      </c>
    </row>
    <row r="14" spans="1:3" x14ac:dyDescent="0.2">
      <c r="A14" s="102" t="s">
        <v>105</v>
      </c>
      <c r="B14" s="100" t="s">
        <v>102</v>
      </c>
      <c r="C14" s="101">
        <v>0.14799999999999999</v>
      </c>
    </row>
    <row r="15" spans="1:3" x14ac:dyDescent="0.2">
      <c r="A15" s="102" t="s">
        <v>106</v>
      </c>
      <c r="B15" s="100" t="s">
        <v>107</v>
      </c>
      <c r="C15" s="101">
        <v>0.69599999999999995</v>
      </c>
    </row>
    <row r="16" spans="1:3" s="95" customFormat="1" ht="28.5" x14ac:dyDescent="0.2">
      <c r="A16" s="103" t="s">
        <v>108</v>
      </c>
      <c r="B16" s="104" t="s">
        <v>93</v>
      </c>
      <c r="C16" s="101">
        <v>2.5000000000000001E-2</v>
      </c>
    </row>
    <row r="17" spans="1:3" s="95" customFormat="1" ht="28.5" x14ac:dyDescent="0.2">
      <c r="A17" s="103" t="s">
        <v>109</v>
      </c>
      <c r="B17" s="104" t="s">
        <v>93</v>
      </c>
      <c r="C17" s="101">
        <v>5.6000000000000001E-2</v>
      </c>
    </row>
    <row r="18" spans="1:3" ht="16.5" thickBot="1" x14ac:dyDescent="0.25">
      <c r="A18" s="105" t="s">
        <v>110</v>
      </c>
      <c r="B18" s="106" t="s">
        <v>111</v>
      </c>
      <c r="C18" s="107">
        <v>0.27100000000000002</v>
      </c>
    </row>
    <row r="19" spans="1:3" x14ac:dyDescent="0.2">
      <c r="C19" s="94" t="s">
        <v>88</v>
      </c>
    </row>
    <row r="21" spans="1:3" x14ac:dyDescent="0.2">
      <c r="A21" s="1" t="s">
        <v>112</v>
      </c>
      <c r="C21" s="94" t="s">
        <v>88</v>
      </c>
    </row>
    <row r="22" spans="1:3" x14ac:dyDescent="0.2">
      <c r="A22" s="1" t="s">
        <v>113</v>
      </c>
    </row>
    <row r="23" spans="1:3" x14ac:dyDescent="0.2">
      <c r="A23" s="108"/>
      <c r="C23" s="94" t="s">
        <v>88</v>
      </c>
    </row>
    <row r="24" spans="1:3" x14ac:dyDescent="0.2">
      <c r="A24" s="108"/>
    </row>
    <row r="25" spans="1:3" x14ac:dyDescent="0.2">
      <c r="A25" s="1" t="s">
        <v>31</v>
      </c>
    </row>
    <row r="26" spans="1:3" x14ac:dyDescent="0.2">
      <c r="A26" s="1" t="s">
        <v>32</v>
      </c>
    </row>
    <row r="27" spans="1:3" x14ac:dyDescent="0.2">
      <c r="A27" s="26"/>
    </row>
  </sheetData>
  <mergeCells count="2">
    <mergeCell ref="A3:C3"/>
    <mergeCell ref="A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BS</vt:lpstr>
      <vt:lpstr>PL</vt:lpstr>
      <vt:lpstr>standard</vt:lpstr>
      <vt:lpstr>BS!Область_печати</vt:lpstr>
      <vt:lpstr>PL!Область_печати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Нарбекова Мээрим Уланбековна</cp:lastModifiedBy>
  <cp:lastPrinted>2015-11-04T11:45:51Z</cp:lastPrinted>
  <dcterms:created xsi:type="dcterms:W3CDTF">1996-10-08T23:32:33Z</dcterms:created>
  <dcterms:modified xsi:type="dcterms:W3CDTF">2022-10-10T12:11:41Z</dcterms:modified>
</cp:coreProperties>
</file>