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bal" sheetId="1" r:id="rId1"/>
    <sheet name="ci" sheetId="2" r:id="rId2"/>
    <sheet name="CF" sheetId="3" r:id="rId3"/>
    <sheet name="Equity" sheetId="4" r:id="rId4"/>
  </sheets>
  <definedNames/>
  <calcPr fullCalcOnLoad="1"/>
</workbook>
</file>

<file path=xl/sharedStrings.xml><?xml version="1.0" encoding="utf-8"?>
<sst xmlns="http://schemas.openxmlformats.org/spreadsheetml/2006/main" count="137" uniqueCount="111">
  <si>
    <t>-</t>
  </si>
  <si>
    <t>Financial tools,estimated at fair value, which changes are reflected in profit or in the losses during the period</t>
  </si>
  <si>
    <t>Credits and advances to banks</t>
  </si>
  <si>
    <t>Credits to clients</t>
  </si>
  <si>
    <t>Accounts and deposits from banks</t>
  </si>
  <si>
    <t>Current accounts and deposits from customers</t>
  </si>
  <si>
    <t>Other funds</t>
  </si>
  <si>
    <t>Accounts payable for current income tax</t>
  </si>
  <si>
    <t>Deferred tax liabilities</t>
  </si>
  <si>
    <t>Retained earnings</t>
  </si>
  <si>
    <t>Interest incomes</t>
  </si>
  <si>
    <t>Interest expenses</t>
  </si>
  <si>
    <t>Net interest income</t>
  </si>
  <si>
    <t>Net income (loss) on securities held for trading</t>
  </si>
  <si>
    <t>Net income (loss) on other financial instruments at fair value through profit or loss</t>
  </si>
  <si>
    <t>Net income (loss) from foreign currency transactions</t>
  </si>
  <si>
    <t>Net income (loss) on financial assets available-for-sale</t>
  </si>
  <si>
    <t>Other operating income (expense)</t>
  </si>
  <si>
    <t>Operating income</t>
  </si>
  <si>
    <t>Provision for impairment</t>
  </si>
  <si>
    <t>Other general and administrative expenses</t>
  </si>
  <si>
    <t>Profit (loss) before income taxes</t>
  </si>
  <si>
    <t>Income tax expense</t>
  </si>
  <si>
    <t>Profit (loss) for the period</t>
  </si>
  <si>
    <t>The chief accountant</t>
  </si>
  <si>
    <t>Djenbaeva E.T.</t>
  </si>
  <si>
    <t>Ilebaev N.E.</t>
  </si>
  <si>
    <t>December 2013</t>
  </si>
  <si>
    <t>December 2012</t>
  </si>
  <si>
    <t>December  2013</t>
  </si>
  <si>
    <t>Исп: Zhumagulova D.S.</t>
  </si>
  <si>
    <t xml:space="preserve"> OJSC "Commercial bank KYRGYZSTAN"</t>
  </si>
  <si>
    <t>Fee and commission income</t>
  </si>
  <si>
    <t>Net fee and commission income</t>
  </si>
  <si>
    <t>Personnel expenses</t>
  </si>
  <si>
    <t>Assets</t>
  </si>
  <si>
    <t>Cash and cash equivalents</t>
  </si>
  <si>
    <t>Liabilities</t>
  </si>
  <si>
    <t>Other liabilities</t>
  </si>
  <si>
    <t>IN TOTAL LIABILITIES</t>
  </si>
  <si>
    <t>SHAREHOLDERS' EQUITY</t>
  </si>
  <si>
    <t>Capital stock</t>
  </si>
  <si>
    <t>Additional paid-in capital</t>
  </si>
  <si>
    <t>IN TOTAL SHAREHOLDERS' EQUITY</t>
  </si>
  <si>
    <t>IN TOTAL LIABILITIES AND SHAREHOLDERS' EQUITY</t>
  </si>
  <si>
    <t>KGS '000</t>
  </si>
  <si>
    <t>Investments into securities</t>
  </si>
  <si>
    <t>Fixed assets and intangible assets</t>
  </si>
  <si>
    <t>Other assets</t>
  </si>
  <si>
    <t>In total assets</t>
  </si>
  <si>
    <t>Reserves</t>
  </si>
  <si>
    <t>Statement of Financial Position as at 31 December, 2013</t>
  </si>
  <si>
    <t>Statement of comprehensive income at 31 December, 2013</t>
  </si>
  <si>
    <t>"Commercial bank KYRGYZSTAN" OJSC</t>
  </si>
  <si>
    <t>CASH FLOWS FROM OPERATING ACTIVITIES:</t>
  </si>
  <si>
    <t>thsd. KGS</t>
  </si>
  <si>
    <t>Interest received</t>
  </si>
  <si>
    <t>Interest paid</t>
  </si>
  <si>
    <t>Fee and commission expense</t>
  </si>
  <si>
    <t>Receipts from foreign currency transactions</t>
  </si>
  <si>
    <t>Net receipts (payments) from financial instruments at fair value and changes though profit or loss for the period</t>
  </si>
  <si>
    <t>Other income received</t>
  </si>
  <si>
    <t>Operating expenses paid</t>
  </si>
  <si>
    <t>Cash flows from operating activities before changes in net operating assets</t>
  </si>
  <si>
    <t>Changes in operating assets and liabilities:</t>
  </si>
  <si>
    <t>(Increase) decrease in operating assets:</t>
  </si>
  <si>
    <t>Financial instruments at fair value and changes though profit or loss for the period</t>
  </si>
  <si>
    <t xml:space="preserve">    - Pledged under repurchase agreements</t>
  </si>
  <si>
    <t>Funds in credit institutions</t>
  </si>
  <si>
    <t>Loans to customers</t>
  </si>
  <si>
    <t>Increase (decrease) in operating liabilities</t>
  </si>
  <si>
    <t>Customer fund</t>
  </si>
  <si>
    <t>Accounts and deposits of banks</t>
  </si>
  <si>
    <t>Funds of credit institutions</t>
  </si>
  <si>
    <t>Net cash inflow from operating activities before income tax paid</t>
  </si>
  <si>
    <t>Income tax paid</t>
  </si>
  <si>
    <t>Net cash inflow from operating activities</t>
  </si>
  <si>
    <t>CASH FLOWS FROM INVESTING ACTIVITIES:</t>
  </si>
  <si>
    <t>Repayment of investments held-to-maturity</t>
  </si>
  <si>
    <t>Sales of equipment and intangible assets</t>
  </si>
  <si>
    <t>Purchase of investments held-to-maturity</t>
  </si>
  <si>
    <t>Purchase of equipment and intangible assets</t>
  </si>
  <si>
    <t>Net cash outflow from investing activities</t>
  </si>
  <si>
    <t>CASH FLOWS FROM FINANCING ACTIVITIES</t>
  </si>
  <si>
    <t>Receipts of other borrowed funds</t>
  </si>
  <si>
    <t>Repayment of other borrowings</t>
  </si>
  <si>
    <t>Repayment of own shares</t>
  </si>
  <si>
    <t>Dividends paid</t>
  </si>
  <si>
    <t>Effect of exchange rate changes on cash and cash equivalents</t>
  </si>
  <si>
    <t>Net change in cash and cash equivalents</t>
  </si>
  <si>
    <t>Cash and cash equivalents at the beginning of the period</t>
  </si>
  <si>
    <t>Cash and cash equivalents at the end of the period</t>
  </si>
  <si>
    <t xml:space="preserve">Report of Cash Flows on December 31, 2013 (inclusivele) </t>
  </si>
  <si>
    <t>Reporting period                                  IV - Quarter of 2013</t>
  </si>
  <si>
    <t>Reporting period                                  IV - Quarter of 2012</t>
  </si>
  <si>
    <t>losses from depreciation</t>
  </si>
  <si>
    <t>Stated capital</t>
  </si>
  <si>
    <t>Total banking reserve</t>
  </si>
  <si>
    <t>Total equity</t>
  </si>
  <si>
    <t>Movement</t>
  </si>
  <si>
    <t>Net profit</t>
  </si>
  <si>
    <t>Total additions</t>
  </si>
  <si>
    <t>Transfer</t>
  </si>
  <si>
    <t>Total the cumulative income in a year</t>
  </si>
  <si>
    <t>Issue of common shares</t>
  </si>
  <si>
    <t>Dividends declared</t>
  </si>
  <si>
    <t>Total withdrawals</t>
  </si>
  <si>
    <t>Statement of changes in equity on December 31, 2013 (inclusively)</t>
  </si>
  <si>
    <t>On December 31, 2012</t>
  </si>
  <si>
    <t>On December 31, 2013</t>
  </si>
  <si>
    <t>Chairman of The Board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</si>
</sst>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сом&quot;;\-#,##0&quot;сом&quot;"/>
    <numFmt numFmtId="165" formatCode="#,##0&quot;сом&quot;;[Red]\-#,##0&quot;сом&quot;"/>
    <numFmt numFmtId="166" formatCode="#,##0.00&quot;сом&quot;;\-#,##0.00&quot;сом&quot;"/>
    <numFmt numFmtId="167" formatCode="#,##0.00&quot;сом&quot;;[Red]\-#,##0.00&quot;сом&quot;"/>
    <numFmt numFmtId="168" formatCode="_-* #,##0&quot;сом&quot;_-;\-* #,##0&quot;сом&quot;_-;_-* &quot;-&quot;&quot;сом&quot;_-;_-@_-"/>
    <numFmt numFmtId="169" formatCode="_-* #,##0_с_о_м_-;\-* #,##0_с_о_м_-;_-* &quot;-&quot;_с_о_м_-;_-@_-"/>
    <numFmt numFmtId="170" formatCode="_-* #,##0.00&quot;сом&quot;_-;\-* #,##0.00&quot;сом&quot;_-;_-* &quot;-&quot;??&quot;сом&quot;_-;_-@_-"/>
    <numFmt numFmtId="171" formatCode="_-* #,##0.00_с_о_м_-;\-* #,##0.00_с_о_м_-;_-* &quot;-&quot;??_с_о_м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_ * #,##0.00_ ;_ * \-#,##0.00_ ;_ * &quot;-&quot;??_ ;_ @_ "/>
    <numFmt numFmtId="182" formatCode="mmmm\ yyyy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8">
    <font>
      <sz val="10"/>
      <name val="Arial"/>
      <family val="0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0"/>
      <color indexed="63"/>
      <name val="Helv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sz val="11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i/>
      <sz val="11"/>
      <color indexed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11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81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80" fontId="2" fillId="0" borderId="0" xfId="0" applyNumberFormat="1" applyFont="1" applyBorder="1" applyAlignment="1">
      <alignment/>
    </xf>
    <xf numFmtId="180" fontId="5" fillId="0" borderId="0" xfId="0" applyNumberFormat="1" applyFont="1" applyBorder="1" applyAlignment="1">
      <alignment horizontal="center" vertical="center"/>
    </xf>
    <xf numFmtId="14" fontId="4" fillId="0" borderId="0" xfId="40" applyNumberFormat="1" applyFont="1" applyFill="1" applyBorder="1" applyAlignment="1">
      <alignment horizontal="center"/>
      <protection/>
    </xf>
    <xf numFmtId="177" fontId="4" fillId="0" borderId="0" xfId="34" applyNumberFormat="1" applyFont="1" applyFill="1" applyBorder="1" applyAlignment="1">
      <alignment/>
    </xf>
    <xf numFmtId="177" fontId="3" fillId="0" borderId="0" xfId="34" applyNumberFormat="1" applyFont="1" applyFill="1" applyBorder="1" applyAlignment="1">
      <alignment horizontal="left"/>
    </xf>
    <xf numFmtId="177" fontId="4" fillId="0" borderId="0" xfId="41" applyNumberFormat="1" applyFont="1" applyFill="1" applyBorder="1" applyAlignment="1">
      <alignment horizontal="right"/>
      <protection/>
    </xf>
    <xf numFmtId="0" fontId="10" fillId="0" borderId="10" xfId="0" applyFont="1" applyBorder="1" applyAlignment="1">
      <alignment/>
    </xf>
    <xf numFmtId="0" fontId="10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40" applyFont="1" applyFill="1" applyBorder="1" applyAlignment="1">
      <alignment horizontal="center" wrapText="1"/>
      <protection/>
    </xf>
    <xf numFmtId="49" fontId="11" fillId="0" borderId="0" xfId="40" applyNumberFormat="1" applyFont="1" applyFill="1" applyBorder="1" applyAlignment="1">
      <alignment horizontal="center" vertical="center" wrapText="1"/>
      <protection/>
    </xf>
    <xf numFmtId="0" fontId="0" fillId="0" borderId="0" xfId="40" applyFont="1" applyFill="1" applyBorder="1" applyAlignment="1">
      <alignment/>
      <protection/>
    </xf>
    <xf numFmtId="0" fontId="11" fillId="0" borderId="0" xfId="40" applyFont="1" applyFill="1" applyBorder="1" applyAlignment="1">
      <alignment horizontal="center" vertical="center"/>
      <protection/>
    </xf>
    <xf numFmtId="14" fontId="11" fillId="0" borderId="10" xfId="40" applyNumberFormat="1" applyFont="1" applyFill="1" applyBorder="1" applyAlignment="1">
      <alignment horizontal="center"/>
      <protection/>
    </xf>
    <xf numFmtId="14" fontId="11" fillId="0" borderId="0" xfId="40" applyNumberFormat="1" applyFont="1" applyFill="1" applyBorder="1" applyAlignment="1" quotePrefix="1">
      <alignment horizontal="center"/>
      <protection/>
    </xf>
    <xf numFmtId="0" fontId="0" fillId="0" borderId="0" xfId="40" applyFont="1" applyBorder="1" applyAlignment="1">
      <alignment/>
      <protection/>
    </xf>
    <xf numFmtId="0" fontId="0" fillId="0" borderId="0" xfId="40" applyFont="1" applyFill="1" applyBorder="1" applyAlignment="1">
      <alignment horizontal="center" vertical="center"/>
      <protection/>
    </xf>
    <xf numFmtId="0" fontId="11" fillId="0" borderId="0" xfId="39" applyFont="1" applyFill="1" applyBorder="1">
      <alignment/>
      <protection/>
    </xf>
    <xf numFmtId="0" fontId="0" fillId="0" borderId="0" xfId="41" applyFont="1" applyFill="1" applyBorder="1" applyAlignment="1">
      <alignment/>
      <protection/>
    </xf>
    <xf numFmtId="0" fontId="10" fillId="0" borderId="0" xfId="0" applyFont="1" applyFill="1" applyAlignment="1">
      <alignment/>
    </xf>
    <xf numFmtId="0" fontId="11" fillId="0" borderId="0" xfId="39" applyFont="1">
      <alignment/>
      <protection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0" fillId="0" borderId="0" xfId="0" applyFont="1" applyBorder="1" applyAlignment="1">
      <alignment/>
    </xf>
    <xf numFmtId="180" fontId="1" fillId="0" borderId="0" xfId="0" applyNumberFormat="1" applyFont="1" applyBorder="1" applyAlignment="1">
      <alignment/>
    </xf>
    <xf numFmtId="180" fontId="13" fillId="0" borderId="0" xfId="0" applyNumberFormat="1" applyFont="1" applyBorder="1" applyAlignment="1">
      <alignment/>
    </xf>
    <xf numFmtId="0" fontId="14" fillId="0" borderId="0" xfId="0" applyFont="1" applyBorder="1" applyAlignment="1">
      <alignment wrapText="1"/>
    </xf>
    <xf numFmtId="0" fontId="15" fillId="0" borderId="0" xfId="39" applyFont="1" applyFill="1" applyBorder="1">
      <alignment/>
      <protection/>
    </xf>
    <xf numFmtId="0" fontId="16" fillId="0" borderId="0" xfId="41" applyFont="1" applyFill="1" applyBorder="1" applyAlignment="1">
      <alignment/>
      <protection/>
    </xf>
    <xf numFmtId="0" fontId="16" fillId="0" borderId="0" xfId="40" applyFont="1" applyFill="1" applyBorder="1" applyAlignment="1">
      <alignment/>
      <protection/>
    </xf>
    <xf numFmtId="0" fontId="15" fillId="0" borderId="0" xfId="40" applyFont="1" applyFill="1" applyBorder="1" applyAlignment="1">
      <alignment/>
      <protection/>
    </xf>
    <xf numFmtId="0" fontId="16" fillId="0" borderId="0" xfId="41" applyFont="1" applyFill="1" applyBorder="1" applyAlignment="1">
      <alignment wrapText="1"/>
      <protection/>
    </xf>
    <xf numFmtId="49" fontId="16" fillId="0" borderId="0" xfId="42" applyNumberFormat="1" applyFont="1" applyFill="1" applyAlignment="1">
      <alignment horizontal="left" vertical="justify" wrapText="1"/>
      <protection/>
    </xf>
    <xf numFmtId="0" fontId="16" fillId="0" borderId="0" xfId="0" applyFont="1" applyFill="1" applyAlignment="1">
      <alignment/>
    </xf>
    <xf numFmtId="0" fontId="15" fillId="0" borderId="0" xfId="39" applyFont="1">
      <alignment/>
      <protection/>
    </xf>
    <xf numFmtId="0" fontId="16" fillId="0" borderId="0" xfId="40" applyFont="1" applyBorder="1" applyAlignment="1">
      <alignment/>
      <protection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 quotePrefix="1">
      <alignment/>
    </xf>
    <xf numFmtId="180" fontId="16" fillId="0" borderId="0" xfId="41" applyNumberFormat="1" applyFont="1" applyFill="1" applyAlignment="1">
      <alignment horizontal="right"/>
      <protection/>
    </xf>
    <xf numFmtId="180" fontId="16" fillId="0" borderId="0" xfId="41" applyNumberFormat="1" applyFont="1" applyFill="1" applyBorder="1" applyAlignment="1">
      <alignment horizontal="right"/>
      <protection/>
    </xf>
    <xf numFmtId="180" fontId="16" fillId="33" borderId="0" xfId="41" applyNumberFormat="1" applyFont="1" applyFill="1" applyAlignment="1">
      <alignment horizontal="right"/>
      <protection/>
    </xf>
    <xf numFmtId="180" fontId="15" fillId="0" borderId="11" xfId="68" applyNumberFormat="1" applyFont="1" applyFill="1" applyBorder="1" applyAlignment="1">
      <alignment/>
    </xf>
    <xf numFmtId="180" fontId="15" fillId="0" borderId="0" xfId="68" applyNumberFormat="1" applyFont="1" applyFill="1" applyBorder="1" applyAlignment="1">
      <alignment/>
    </xf>
    <xf numFmtId="0" fontId="56" fillId="0" borderId="0" xfId="40" applyFont="1" applyFill="1" applyBorder="1" applyAlignment="1">
      <alignment/>
      <protection/>
    </xf>
    <xf numFmtId="180" fontId="56" fillId="0" borderId="0" xfId="41" applyNumberFormat="1" applyFont="1" applyFill="1" applyAlignment="1">
      <alignment horizontal="right"/>
      <protection/>
    </xf>
    <xf numFmtId="180" fontId="57" fillId="0" borderId="0" xfId="68" applyNumberFormat="1" applyFont="1" applyFill="1" applyBorder="1" applyAlignment="1">
      <alignment/>
    </xf>
    <xf numFmtId="180" fontId="56" fillId="33" borderId="0" xfId="41" applyNumberFormat="1" applyFont="1" applyFill="1" applyAlignment="1">
      <alignment horizontal="right"/>
      <protection/>
    </xf>
    <xf numFmtId="180" fontId="15" fillId="0" borderId="12" xfId="68" applyNumberFormat="1" applyFont="1" applyFill="1" applyBorder="1" applyAlignment="1">
      <alignment/>
    </xf>
    <xf numFmtId="180" fontId="20" fillId="0" borderId="0" xfId="0" applyNumberFormat="1" applyFont="1" applyFill="1" applyAlignment="1">
      <alignment/>
    </xf>
    <xf numFmtId="177" fontId="20" fillId="0" borderId="0" xfId="0" applyNumberFormat="1" applyFont="1" applyFill="1" applyBorder="1" applyAlignment="1">
      <alignment/>
    </xf>
    <xf numFmtId="0" fontId="19" fillId="0" borderId="0" xfId="0" applyFont="1" applyBorder="1" applyAlignment="1">
      <alignment/>
    </xf>
    <xf numFmtId="180" fontId="18" fillId="0" borderId="0" xfId="0" applyNumberFormat="1" applyFont="1" applyFill="1" applyBorder="1" applyAlignment="1">
      <alignment/>
    </xf>
    <xf numFmtId="180" fontId="18" fillId="0" borderId="0" xfId="0" applyNumberFormat="1" applyFont="1" applyBorder="1" applyAlignment="1">
      <alignment/>
    </xf>
    <xf numFmtId="180" fontId="19" fillId="0" borderId="0" xfId="0" applyNumberFormat="1" applyFont="1" applyBorder="1" applyAlignment="1">
      <alignment/>
    </xf>
    <xf numFmtId="180" fontId="19" fillId="0" borderId="0" xfId="0" applyNumberFormat="1" applyFont="1" applyFill="1" applyBorder="1" applyAlignment="1">
      <alignment/>
    </xf>
    <xf numFmtId="180" fontId="15" fillId="0" borderId="12" xfId="34" applyNumberFormat="1" applyFont="1" applyFill="1" applyBorder="1" applyAlignment="1">
      <alignment/>
    </xf>
    <xf numFmtId="177" fontId="16" fillId="0" borderId="0" xfId="34" applyNumberFormat="1" applyFont="1" applyFill="1" applyBorder="1" applyAlignment="1">
      <alignment horizontal="left"/>
    </xf>
    <xf numFmtId="180" fontId="15" fillId="0" borderId="11" xfId="34" applyNumberFormat="1" applyFont="1" applyFill="1" applyBorder="1" applyAlignment="1">
      <alignment/>
    </xf>
    <xf numFmtId="180" fontId="16" fillId="0" borderId="13" xfId="41" applyNumberFormat="1" applyFont="1" applyFill="1" applyBorder="1" applyAlignment="1">
      <alignment horizontal="right"/>
      <protection/>
    </xf>
    <xf numFmtId="180" fontId="15" fillId="0" borderId="0" xfId="34" applyNumberFormat="1" applyFont="1" applyFill="1" applyBorder="1" applyAlignment="1">
      <alignment/>
    </xf>
    <xf numFmtId="177" fontId="15" fillId="0" borderId="0" xfId="34" applyNumberFormat="1" applyFont="1" applyFill="1" applyBorder="1" applyAlignment="1">
      <alignment/>
    </xf>
    <xf numFmtId="0" fontId="10" fillId="0" borderId="14" xfId="0" applyFont="1" applyBorder="1" applyAlignment="1">
      <alignment/>
    </xf>
    <xf numFmtId="37" fontId="56" fillId="0" borderId="0" xfId="33" applyNumberFormat="1" applyFont="1" applyFill="1" applyAlignment="1">
      <alignment/>
    </xf>
    <xf numFmtId="180" fontId="57" fillId="0" borderId="12" xfId="34" applyNumberFormat="1" applyFont="1" applyFill="1" applyBorder="1" applyAlignment="1">
      <alignment/>
    </xf>
    <xf numFmtId="180" fontId="56" fillId="0" borderId="0" xfId="34" applyNumberFormat="1" applyFont="1" applyFill="1" applyBorder="1" applyAlignment="1">
      <alignment horizontal="left"/>
    </xf>
    <xf numFmtId="180" fontId="57" fillId="0" borderId="11" xfId="34" applyNumberFormat="1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180" fontId="3" fillId="0" borderId="15" xfId="35" applyNumberFormat="1" applyFont="1" applyFill="1" applyBorder="1" applyAlignment="1">
      <alignment/>
      <protection/>
    </xf>
    <xf numFmtId="180" fontId="3" fillId="0" borderId="15" xfId="35" applyNumberFormat="1" applyFont="1" applyFill="1" applyBorder="1" applyAlignment="1">
      <alignment horizontal="left"/>
      <protection/>
    </xf>
    <xf numFmtId="180" fontId="4" fillId="0" borderId="15" xfId="35" applyNumberFormat="1" applyFont="1" applyFill="1" applyBorder="1" applyAlignment="1">
      <alignment horizontal="right"/>
      <protection/>
    </xf>
    <xf numFmtId="180" fontId="3" fillId="0" borderId="15" xfId="35" applyNumberFormat="1" applyFont="1" applyFill="1" applyBorder="1" applyAlignment="1">
      <alignment horizontal="right"/>
      <protection/>
    </xf>
    <xf numFmtId="180" fontId="4" fillId="0" borderId="15" xfId="35" applyNumberFormat="1" applyFont="1" applyFill="1" applyBorder="1" applyAlignment="1">
      <alignment/>
      <protection/>
    </xf>
    <xf numFmtId="180" fontId="3" fillId="34" borderId="15" xfId="35" applyNumberFormat="1" applyFont="1" applyFill="1" applyBorder="1" applyAlignment="1">
      <alignment/>
      <protection/>
    </xf>
    <xf numFmtId="0" fontId="0" fillId="0" borderId="0" xfId="0" applyAlignment="1">
      <alignment horizontal="left"/>
    </xf>
    <xf numFmtId="0" fontId="3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15" xfId="35" applyFont="1" applyBorder="1" applyAlignment="1">
      <alignment horizontal="left" vertical="center"/>
      <protection/>
    </xf>
    <xf numFmtId="0" fontId="38" fillId="0" borderId="15" xfId="0" applyFont="1" applyBorder="1" applyAlignment="1">
      <alignment horizontal="left" vertical="center" wrapText="1"/>
    </xf>
    <xf numFmtId="182" fontId="38" fillId="0" borderId="15" xfId="0" applyNumberFormat="1" applyFont="1" applyBorder="1" applyAlignment="1">
      <alignment horizontal="left" vertical="center" wrapText="1"/>
    </xf>
    <xf numFmtId="0" fontId="3" fillId="0" borderId="15" xfId="35" applyFont="1" applyBorder="1" applyAlignment="1">
      <alignment horizontal="left" vertical="center"/>
      <protection/>
    </xf>
    <xf numFmtId="0" fontId="3" fillId="0" borderId="15" xfId="35" applyFont="1" applyBorder="1" applyAlignment="1">
      <alignment horizontal="left" vertical="center" wrapText="1"/>
      <protection/>
    </xf>
    <xf numFmtId="0" fontId="3" fillId="0" borderId="16" xfId="35" applyFont="1" applyBorder="1" applyAlignment="1">
      <alignment horizontal="left" vertical="center" wrapText="1"/>
      <protection/>
    </xf>
    <xf numFmtId="180" fontId="3" fillId="0" borderId="17" xfId="35" applyNumberFormat="1" applyFont="1" applyFill="1" applyBorder="1" applyAlignment="1">
      <alignment horizontal="left" vertical="center"/>
      <protection/>
    </xf>
    <xf numFmtId="0" fontId="0" fillId="0" borderId="15" xfId="0" applyBorder="1" applyAlignment="1">
      <alignment horizontal="left" vertical="center"/>
    </xf>
    <xf numFmtId="180" fontId="3" fillId="0" borderId="15" xfId="35" applyNumberFormat="1" applyFont="1" applyFill="1" applyBorder="1" applyAlignment="1">
      <alignment horizontal="left" vertical="center"/>
      <protection/>
    </xf>
    <xf numFmtId="0" fontId="3" fillId="0" borderId="15" xfId="40" applyFont="1" applyBorder="1" applyAlignment="1">
      <alignment horizontal="left" vertical="center" wrapText="1"/>
      <protection/>
    </xf>
    <xf numFmtId="0" fontId="3" fillId="0" borderId="15" xfId="35" applyFont="1" applyBorder="1" applyAlignment="1" quotePrefix="1">
      <alignment horizontal="left" vertical="center"/>
      <protection/>
    </xf>
    <xf numFmtId="0" fontId="0" fillId="0" borderId="15" xfId="0" applyFont="1" applyBorder="1" applyAlignment="1">
      <alignment horizontal="left" vertical="center"/>
    </xf>
    <xf numFmtId="0" fontId="4" fillId="0" borderId="16" xfId="35" applyFont="1" applyBorder="1" applyAlignment="1">
      <alignment horizontal="left" vertical="center"/>
      <protection/>
    </xf>
    <xf numFmtId="0" fontId="3" fillId="33" borderId="16" xfId="40" applyFont="1" applyFill="1" applyBorder="1" applyAlignment="1">
      <alignment horizontal="left" vertical="center" wrapText="1"/>
      <protection/>
    </xf>
    <xf numFmtId="0" fontId="3" fillId="33" borderId="15" xfId="40" applyFont="1" applyFill="1" applyBorder="1" applyAlignment="1">
      <alignment horizontal="left" vertical="center" wrapText="1"/>
      <protection/>
    </xf>
    <xf numFmtId="2" fontId="3" fillId="0" borderId="15" xfId="35" applyNumberFormat="1" applyFont="1" applyBorder="1" applyAlignment="1">
      <alignment horizontal="left" vertical="center" wrapText="1"/>
      <protection/>
    </xf>
    <xf numFmtId="180" fontId="4" fillId="0" borderId="15" xfId="35" applyNumberFormat="1" applyFont="1" applyFill="1" applyBorder="1" applyAlignment="1">
      <alignment horizontal="left"/>
      <protection/>
    </xf>
    <xf numFmtId="0" fontId="3" fillId="0" borderId="18" xfId="35" applyFont="1" applyBorder="1" applyAlignment="1">
      <alignment horizontal="left" vertical="center"/>
      <protection/>
    </xf>
    <xf numFmtId="0" fontId="3" fillId="0" borderId="19" xfId="35" applyFont="1" applyBorder="1" applyAlignment="1">
      <alignment horizontal="left" vertical="center"/>
      <protection/>
    </xf>
    <xf numFmtId="0" fontId="4" fillId="0" borderId="17" xfId="35" applyFont="1" applyBorder="1" applyAlignment="1">
      <alignment horizontal="left" vertical="center"/>
      <protection/>
    </xf>
    <xf numFmtId="0" fontId="0" fillId="0" borderId="17" xfId="0" applyBorder="1" applyAlignment="1">
      <alignment horizontal="left" vertical="center"/>
    </xf>
    <xf numFmtId="0" fontId="3" fillId="33" borderId="15" xfId="35" applyFont="1" applyFill="1" applyBorder="1" applyAlignment="1">
      <alignment horizontal="left" vertical="center"/>
      <protection/>
    </xf>
    <xf numFmtId="0" fontId="0" fillId="0" borderId="0" xfId="0" applyFont="1" applyAlignment="1">
      <alignment horizontal="left"/>
    </xf>
    <xf numFmtId="0" fontId="3" fillId="0" borderId="20" xfId="35" applyFont="1" applyBorder="1" applyAlignment="1">
      <alignment horizontal="left" vertical="center"/>
      <protection/>
    </xf>
    <xf numFmtId="180" fontId="3" fillId="0" borderId="20" xfId="35" applyNumberFormat="1" applyFont="1" applyFill="1" applyBorder="1" applyAlignment="1">
      <alignment horizontal="left" vertical="center"/>
      <protection/>
    </xf>
    <xf numFmtId="177" fontId="3" fillId="0" borderId="15" xfId="35" applyNumberFormat="1" applyFont="1" applyFill="1" applyBorder="1" applyAlignment="1">
      <alignment/>
      <protection/>
    </xf>
    <xf numFmtId="0" fontId="0" fillId="0" borderId="15" xfId="0" applyFont="1" applyBorder="1" applyAlignment="1">
      <alignment/>
    </xf>
    <xf numFmtId="0" fontId="15" fillId="0" borderId="0" xfId="38" applyFont="1" applyAlignment="1">
      <alignment horizontal="center" vertical="center"/>
      <protection/>
    </xf>
    <xf numFmtId="0" fontId="16" fillId="0" borderId="0" xfId="0" applyFont="1" applyAlignment="1">
      <alignment horizontal="center" vertical="center"/>
    </xf>
    <xf numFmtId="0" fontId="15" fillId="0" borderId="0" xfId="38" applyFont="1" applyAlignment="1" quotePrefix="1">
      <alignment horizontal="center" vertical="center"/>
      <protection/>
    </xf>
    <xf numFmtId="0" fontId="16" fillId="0" borderId="0" xfId="38" applyFont="1" applyAlignment="1">
      <alignment horizontal="center" vertical="center"/>
      <protection/>
    </xf>
    <xf numFmtId="0" fontId="15" fillId="0" borderId="0" xfId="38" applyFont="1" applyAlignment="1">
      <alignment horizontal="center" vertical="center"/>
      <protection/>
    </xf>
    <xf numFmtId="0" fontId="15" fillId="0" borderId="0" xfId="38" applyFont="1" applyBorder="1" applyAlignment="1">
      <alignment horizontal="center" vertical="center"/>
      <protection/>
    </xf>
    <xf numFmtId="0" fontId="15" fillId="0" borderId="0" xfId="38" applyFont="1" applyBorder="1" applyAlignment="1">
      <alignment horizontal="center" vertical="center" wrapText="1"/>
      <protection/>
    </xf>
    <xf numFmtId="0" fontId="16" fillId="0" borderId="0" xfId="38" applyFont="1" applyBorder="1" applyAlignment="1">
      <alignment horizontal="center" vertical="center"/>
      <protection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38" applyFont="1" applyBorder="1">
      <alignment/>
      <protection/>
    </xf>
    <xf numFmtId="180" fontId="16" fillId="0" borderId="0" xfId="41" applyNumberFormat="1" applyFont="1" applyFill="1" applyBorder="1" applyAlignment="1">
      <alignment horizontal="center"/>
      <protection/>
    </xf>
    <xf numFmtId="3" fontId="16" fillId="0" borderId="0" xfId="41" applyNumberFormat="1" applyFont="1" applyFill="1" applyBorder="1" applyAlignment="1">
      <alignment horizontal="center"/>
      <protection/>
    </xf>
    <xf numFmtId="0" fontId="16" fillId="0" borderId="10" xfId="38" applyFont="1" applyBorder="1" applyAlignment="1">
      <alignment horizontal="center" vertical="center"/>
      <protection/>
    </xf>
    <xf numFmtId="0" fontId="16" fillId="0" borderId="10" xfId="38" applyFont="1" applyBorder="1">
      <alignment/>
      <protection/>
    </xf>
    <xf numFmtId="180" fontId="16" fillId="0" borderId="10" xfId="41" applyNumberFormat="1" applyFont="1" applyFill="1" applyBorder="1" applyAlignment="1">
      <alignment horizontal="center"/>
      <protection/>
    </xf>
    <xf numFmtId="180" fontId="16" fillId="0" borderId="10" xfId="41" applyNumberFormat="1" applyFont="1" applyFill="1" applyBorder="1" applyAlignment="1">
      <alignment horizontal="center" vertical="center"/>
      <protection/>
    </xf>
    <xf numFmtId="3" fontId="16" fillId="0" borderId="10" xfId="41" applyNumberFormat="1" applyFont="1" applyFill="1" applyBorder="1" applyAlignment="1">
      <alignment horizontal="center"/>
      <protection/>
    </xf>
    <xf numFmtId="0" fontId="16" fillId="0" borderId="0" xfId="38" applyFont="1" applyBorder="1" applyAlignment="1" quotePrefix="1">
      <alignment horizontal="center" vertical="center" wrapText="1"/>
      <protection/>
    </xf>
    <xf numFmtId="3" fontId="16" fillId="0" borderId="0" xfId="38" applyNumberFormat="1" applyFont="1" applyBorder="1" applyAlignment="1">
      <alignment horizontal="center"/>
      <protection/>
    </xf>
    <xf numFmtId="180" fontId="16" fillId="0" borderId="0" xfId="41" applyNumberFormat="1" applyFont="1" applyFill="1" applyAlignment="1">
      <alignment horizontal="center"/>
      <protection/>
    </xf>
    <xf numFmtId="180" fontId="15" fillId="0" borderId="10" xfId="41" applyNumberFormat="1" applyFont="1" applyFill="1" applyBorder="1" applyAlignment="1">
      <alignment horizontal="center"/>
      <protection/>
    </xf>
    <xf numFmtId="3" fontId="15" fillId="0" borderId="10" xfId="38" applyNumberFormat="1" applyFont="1" applyBorder="1" applyAlignment="1">
      <alignment horizontal="center"/>
      <protection/>
    </xf>
    <xf numFmtId="180" fontId="16" fillId="0" borderId="0" xfId="41" applyNumberFormat="1" applyFont="1" applyFill="1" applyBorder="1" applyAlignment="1">
      <alignment horizontal="center" vertical="center"/>
      <protection/>
    </xf>
    <xf numFmtId="180" fontId="16" fillId="0" borderId="0" xfId="38" applyNumberFormat="1" applyFont="1" applyBorder="1">
      <alignment/>
      <protection/>
    </xf>
    <xf numFmtId="180" fontId="15" fillId="0" borderId="10" xfId="38" applyNumberFormat="1" applyFont="1" applyBorder="1">
      <alignment/>
      <protection/>
    </xf>
    <xf numFmtId="0" fontId="15" fillId="0" borderId="10" xfId="38" applyFont="1" applyBorder="1">
      <alignment/>
      <protection/>
    </xf>
    <xf numFmtId="180" fontId="15" fillId="0" borderId="0" xfId="38" applyNumberFormat="1" applyFont="1" applyBorder="1">
      <alignment/>
      <protection/>
    </xf>
    <xf numFmtId="3" fontId="15" fillId="0" borderId="0" xfId="38" applyNumberFormat="1" applyFont="1" applyBorder="1" applyAlignment="1">
      <alignment horizontal="center"/>
      <protection/>
    </xf>
    <xf numFmtId="0" fontId="15" fillId="0" borderId="0" xfId="38" applyFont="1" applyBorder="1">
      <alignment/>
      <protection/>
    </xf>
    <xf numFmtId="3" fontId="15" fillId="0" borderId="0" xfId="41" applyNumberFormat="1" applyFont="1" applyFill="1" applyBorder="1" applyAlignment="1">
      <alignment horizontal="center"/>
      <protection/>
    </xf>
    <xf numFmtId="0" fontId="16" fillId="0" borderId="13" xfId="38" applyFont="1" applyBorder="1" applyAlignment="1">
      <alignment horizontal="center" vertical="center"/>
      <protection/>
    </xf>
    <xf numFmtId="0" fontId="16" fillId="0" borderId="0" xfId="38" applyFont="1" applyBorder="1" applyAlignment="1">
      <alignment horizontal="center"/>
      <protection/>
    </xf>
    <xf numFmtId="0" fontId="18" fillId="0" borderId="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9" fillId="0" borderId="0" xfId="0" applyFont="1" applyFill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6" fillId="0" borderId="0" xfId="40" applyFont="1" applyFill="1" applyBorder="1" applyAlignment="1">
      <alignment horizontal="center" wrapText="1"/>
      <protection/>
    </xf>
    <xf numFmtId="49" fontId="15" fillId="0" borderId="0" xfId="40" applyNumberFormat="1" applyFont="1" applyFill="1" applyBorder="1" applyAlignment="1">
      <alignment horizontal="center" vertical="center" wrapText="1"/>
      <protection/>
    </xf>
    <xf numFmtId="0" fontId="18" fillId="0" borderId="0" xfId="0" applyFont="1" applyAlignment="1">
      <alignment horizontal="center" vertical="center"/>
    </xf>
    <xf numFmtId="0" fontId="16" fillId="0" borderId="0" xfId="40" applyFont="1" applyFill="1" applyBorder="1" applyAlignment="1">
      <alignment wrapText="1"/>
      <protection/>
    </xf>
    <xf numFmtId="0" fontId="15" fillId="0" borderId="0" xfId="40" applyFont="1" applyFill="1" applyBorder="1" applyAlignment="1">
      <alignment horizontal="center" vertical="center"/>
      <protection/>
    </xf>
    <xf numFmtId="14" fontId="15" fillId="0" borderId="10" xfId="40" applyNumberFormat="1" applyFont="1" applyFill="1" applyBorder="1" applyAlignment="1">
      <alignment horizontal="center"/>
      <protection/>
    </xf>
    <xf numFmtId="0" fontId="19" fillId="0" borderId="0" xfId="0" applyFont="1" applyAlignment="1">
      <alignment horizontal="center" vertical="center"/>
    </xf>
    <xf numFmtId="0" fontId="15" fillId="0" borderId="0" xfId="40" applyFont="1" applyBorder="1" applyAlignment="1">
      <alignment horizontal="left" wrapText="1"/>
      <protection/>
    </xf>
    <xf numFmtId="37" fontId="16" fillId="0" borderId="0" xfId="33" applyNumberFormat="1" applyFont="1" applyFill="1" applyAlignment="1">
      <alignment/>
    </xf>
    <xf numFmtId="0" fontId="16" fillId="0" borderId="0" xfId="40" applyFont="1" applyFill="1" applyBorder="1" applyAlignment="1">
      <alignment horizontal="left" wrapText="1"/>
      <protection/>
    </xf>
    <xf numFmtId="0" fontId="16" fillId="0" borderId="0" xfId="40" applyFont="1" applyFill="1" applyBorder="1" applyAlignment="1">
      <alignment horizontal="center" vertical="center"/>
      <protection/>
    </xf>
    <xf numFmtId="180" fontId="19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top" wrapText="1"/>
    </xf>
    <xf numFmtId="0" fontId="16" fillId="0" borderId="0" xfId="39" applyFont="1" applyBorder="1" applyAlignment="1">
      <alignment/>
      <protection/>
    </xf>
    <xf numFmtId="0" fontId="16" fillId="0" borderId="0" xfId="40" applyFont="1" applyBorder="1" applyAlignment="1">
      <alignment horizontal="left"/>
      <protection/>
    </xf>
    <xf numFmtId="0" fontId="38" fillId="0" borderId="0" xfId="0" applyFont="1" applyBorder="1" applyAlignment="1">
      <alignment horizontal="left" vertical="top" wrapText="1"/>
    </xf>
    <xf numFmtId="0" fontId="16" fillId="0" borderId="0" xfId="40" applyFont="1" applyBorder="1" applyAlignment="1">
      <alignment horizontal="left" wrapText="1"/>
      <protection/>
    </xf>
    <xf numFmtId="0" fontId="15" fillId="0" borderId="0" xfId="39" applyFont="1" applyBorder="1" applyAlignment="1">
      <alignment wrapText="1"/>
      <protection/>
    </xf>
    <xf numFmtId="0" fontId="15" fillId="0" borderId="0" xfId="39" applyFont="1" applyAlignment="1">
      <alignment wrapText="1"/>
      <protection/>
    </xf>
    <xf numFmtId="180" fontId="20" fillId="0" borderId="0" xfId="34" applyNumberFormat="1" applyFont="1" applyFill="1" applyBorder="1" applyAlignment="1">
      <alignment horizontal="left"/>
    </xf>
    <xf numFmtId="180" fontId="19" fillId="0" borderId="0" xfId="0" applyNumberFormat="1" applyFont="1" applyFill="1" applyAlignment="1">
      <alignment/>
    </xf>
    <xf numFmtId="0" fontId="16" fillId="0" borderId="0" xfId="0" applyFont="1" applyAlignment="1">
      <alignment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_2231 IAS Financial Statements - Sep-30, 2001" xfId="33"/>
    <cellStyle name="Comma_ATF_31.11.07_F2_14 January 2008" xfId="34"/>
    <cellStyle name="Normal 2 2" xfId="35"/>
    <cellStyle name="Normal 6" xfId="36"/>
    <cellStyle name="Normal_ATF Bank_2008_M_Securities_WP_DI" xfId="37"/>
    <cellStyle name="Normal_CAP" xfId="38"/>
    <cellStyle name="Normal_JSCB Kyrgyzstan_2005_TB" xfId="39"/>
    <cellStyle name="Normal_Worksheet in   Fs" xfId="40"/>
    <cellStyle name="Normal_Worksheet in (C) 2243 IAS Transformation schedule 2003 &amp; Notes to FS - info for Memo" xfId="41"/>
    <cellStyle name="Normal_Worksheet in TB LS Blank Leadsheet Excel Template - Used by Trial Balance to Create Leadsheets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56.421875" style="3" bestFit="1" customWidth="1"/>
    <col min="2" max="2" width="0.71875" style="3" customWidth="1"/>
    <col min="3" max="3" width="15.421875" style="5" customWidth="1"/>
    <col min="4" max="4" width="1.57421875" style="3" customWidth="1"/>
    <col min="5" max="5" width="16.140625" style="3" customWidth="1"/>
    <col min="6" max="6" width="2.00390625" style="3" customWidth="1"/>
    <col min="7" max="7" width="15.140625" style="6" customWidth="1"/>
    <col min="8" max="8" width="13.7109375" style="6" customWidth="1"/>
    <col min="9" max="9" width="11.00390625" style="3" bestFit="1" customWidth="1"/>
    <col min="10" max="16384" width="9.140625" style="3" customWidth="1"/>
  </cols>
  <sheetData>
    <row r="1" spans="1:5" ht="15">
      <c r="A1" s="153" t="s">
        <v>31</v>
      </c>
      <c r="B1" s="153"/>
      <c r="C1" s="153"/>
      <c r="D1" s="153"/>
      <c r="E1" s="153"/>
    </row>
    <row r="2" spans="1:8" ht="15.75" thickBot="1">
      <c r="A2" s="154" t="s">
        <v>51</v>
      </c>
      <c r="B2" s="154"/>
      <c r="C2" s="154"/>
      <c r="D2" s="154"/>
      <c r="E2" s="154"/>
      <c r="F2" s="1"/>
      <c r="G2" s="2"/>
      <c r="H2" s="4"/>
    </row>
    <row r="3" spans="1:5" ht="14.25">
      <c r="A3" s="46"/>
      <c r="B3" s="46"/>
      <c r="C3" s="155"/>
      <c r="D3" s="46"/>
      <c r="E3" s="46"/>
    </row>
    <row r="4" spans="1:5" ht="15">
      <c r="A4" s="46"/>
      <c r="B4" s="46"/>
      <c r="C4" s="156"/>
      <c r="D4" s="46"/>
      <c r="E4" s="157"/>
    </row>
    <row r="5" spans="1:8" ht="12.75" customHeight="1">
      <c r="A5" s="158"/>
      <c r="B5" s="158"/>
      <c r="C5" s="159" t="s">
        <v>27</v>
      </c>
      <c r="D5" s="160"/>
      <c r="E5" s="160" t="s">
        <v>28</v>
      </c>
      <c r="H5" s="7"/>
    </row>
    <row r="6" spans="1:8" ht="15.75" thickBot="1">
      <c r="A6" s="161"/>
      <c r="B6" s="162"/>
      <c r="C6" s="163" t="s">
        <v>45</v>
      </c>
      <c r="D6" s="164"/>
      <c r="E6" s="163" t="s">
        <v>45</v>
      </c>
      <c r="H6" s="8"/>
    </row>
    <row r="7" spans="1:5" ht="15">
      <c r="A7" s="165" t="s">
        <v>35</v>
      </c>
      <c r="B7" s="165"/>
      <c r="C7" s="166"/>
      <c r="D7" s="46"/>
      <c r="E7" s="63"/>
    </row>
    <row r="8" spans="1:5" ht="14.25">
      <c r="A8" s="167" t="s">
        <v>36</v>
      </c>
      <c r="B8" s="168">
        <v>13</v>
      </c>
      <c r="C8" s="72">
        <v>1888447</v>
      </c>
      <c r="D8" s="169"/>
      <c r="E8" s="63">
        <v>1312524</v>
      </c>
    </row>
    <row r="9" spans="1:5" ht="14.25">
      <c r="A9" s="167" t="s">
        <v>2</v>
      </c>
      <c r="B9" s="168"/>
      <c r="C9" s="54">
        <v>447638</v>
      </c>
      <c r="D9" s="169"/>
      <c r="E9" s="63">
        <v>166020</v>
      </c>
    </row>
    <row r="10" spans="1:5" ht="14.25">
      <c r="A10" s="170" t="s">
        <v>3</v>
      </c>
      <c r="B10" s="168"/>
      <c r="C10" s="54">
        <v>3923902</v>
      </c>
      <c r="D10" s="169"/>
      <c r="E10" s="63">
        <v>2886089</v>
      </c>
    </row>
    <row r="11" spans="1:5" ht="14.25">
      <c r="A11" s="167" t="s">
        <v>46</v>
      </c>
      <c r="B11" s="168"/>
      <c r="C11" s="54">
        <v>180156</v>
      </c>
      <c r="D11" s="169"/>
      <c r="E11" s="63">
        <v>167527</v>
      </c>
    </row>
    <row r="12" spans="1:5" ht="14.25">
      <c r="A12" s="167" t="s">
        <v>47</v>
      </c>
      <c r="B12" s="46"/>
      <c r="C12" s="54">
        <v>281496</v>
      </c>
      <c r="D12" s="46"/>
      <c r="E12" s="63">
        <v>185732</v>
      </c>
    </row>
    <row r="13" spans="1:5" ht="14.25">
      <c r="A13" s="167" t="s">
        <v>48</v>
      </c>
      <c r="B13" s="46"/>
      <c r="C13" s="54">
        <v>116597</v>
      </c>
      <c r="D13" s="46"/>
      <c r="E13" s="63">
        <v>114607</v>
      </c>
    </row>
    <row r="14" spans="1:5" ht="15.75" thickBot="1">
      <c r="A14" s="45" t="s">
        <v>49</v>
      </c>
      <c r="B14" s="168"/>
      <c r="C14" s="73">
        <f>C8+C9+C10+C11+C12+C13</f>
        <v>6838236</v>
      </c>
      <c r="D14" s="46"/>
      <c r="E14" s="73">
        <f>E8+E9+E10+E11+E12+E13</f>
        <v>4832499</v>
      </c>
    </row>
    <row r="15" spans="1:5" ht="15" thickTop="1">
      <c r="A15" s="60"/>
      <c r="B15" s="168">
        <v>14</v>
      </c>
      <c r="C15" s="64"/>
      <c r="D15" s="46"/>
      <c r="E15" s="63"/>
    </row>
    <row r="16" spans="1:5" ht="15">
      <c r="A16" s="165" t="s">
        <v>37</v>
      </c>
      <c r="B16" s="165"/>
      <c r="C16" s="66"/>
      <c r="D16" s="46"/>
      <c r="E16" s="63"/>
    </row>
    <row r="17" spans="1:5" ht="28.5">
      <c r="A17" s="167" t="s">
        <v>1</v>
      </c>
      <c r="B17" s="168">
        <v>14</v>
      </c>
      <c r="C17" s="74">
        <v>200</v>
      </c>
      <c r="D17" s="46"/>
      <c r="E17" s="63">
        <v>2877</v>
      </c>
    </row>
    <row r="18" spans="1:5" ht="14.25">
      <c r="A18" s="171" t="s">
        <v>4</v>
      </c>
      <c r="B18" s="168">
        <v>21</v>
      </c>
      <c r="C18" s="54">
        <v>631435</v>
      </c>
      <c r="D18" s="46"/>
      <c r="E18" s="63">
        <v>455453</v>
      </c>
    </row>
    <row r="19" spans="1:5" ht="14.25">
      <c r="A19" s="172" t="s">
        <v>5</v>
      </c>
      <c r="B19" s="168">
        <v>22</v>
      </c>
      <c r="C19" s="54">
        <v>4741829</v>
      </c>
      <c r="D19" s="46"/>
      <c r="E19" s="63">
        <v>3355830</v>
      </c>
    </row>
    <row r="20" spans="1:5" ht="14.25">
      <c r="A20" s="172" t="s">
        <v>6</v>
      </c>
      <c r="B20" s="168">
        <v>23</v>
      </c>
      <c r="C20" s="54">
        <v>491116</v>
      </c>
      <c r="D20" s="46"/>
      <c r="E20" s="63">
        <v>197210</v>
      </c>
    </row>
    <row r="21" spans="1:5" ht="14.25">
      <c r="A21" s="172" t="s">
        <v>7</v>
      </c>
      <c r="B21" s="168"/>
      <c r="C21" s="54">
        <v>1000</v>
      </c>
      <c r="D21" s="46"/>
      <c r="E21" s="63">
        <v>1768</v>
      </c>
    </row>
    <row r="22" spans="1:5" ht="14.25">
      <c r="A22" s="172" t="s">
        <v>8</v>
      </c>
      <c r="B22" s="168">
        <v>12</v>
      </c>
      <c r="C22" s="54">
        <v>3320</v>
      </c>
      <c r="D22" s="46"/>
      <c r="E22" s="63">
        <v>3320</v>
      </c>
    </row>
    <row r="23" spans="1:5" ht="14.25">
      <c r="A23" s="170" t="s">
        <v>38</v>
      </c>
      <c r="B23" s="168">
        <v>24</v>
      </c>
      <c r="C23" s="54">
        <v>105442</v>
      </c>
      <c r="D23" s="46"/>
      <c r="E23" s="63">
        <v>78711</v>
      </c>
    </row>
    <row r="24" spans="1:8" ht="12.75" customHeight="1">
      <c r="A24" s="173" t="s">
        <v>39</v>
      </c>
      <c r="B24" s="165"/>
      <c r="C24" s="75">
        <f>SUM(C17:C23)</f>
        <v>5974342</v>
      </c>
      <c r="D24" s="69"/>
      <c r="E24" s="75">
        <f>SUM(E17:E23)</f>
        <v>4095169</v>
      </c>
      <c r="H24" s="9"/>
    </row>
    <row r="25" spans="1:5" ht="15">
      <c r="A25" s="174"/>
      <c r="B25" s="174"/>
      <c r="C25" s="66"/>
      <c r="D25" s="46"/>
      <c r="E25" s="70"/>
    </row>
    <row r="26" spans="1:5" ht="12.75" customHeight="1">
      <c r="A26" s="165" t="s">
        <v>40</v>
      </c>
      <c r="B26" s="165"/>
      <c r="C26" s="66"/>
      <c r="D26" s="46"/>
      <c r="E26" s="63"/>
    </row>
    <row r="27" spans="1:5" ht="12.75" customHeight="1">
      <c r="A27" s="174" t="s">
        <v>41</v>
      </c>
      <c r="B27" s="168">
        <v>25</v>
      </c>
      <c r="C27" s="48">
        <v>622243</v>
      </c>
      <c r="D27" s="46"/>
      <c r="E27" s="63">
        <v>521126</v>
      </c>
    </row>
    <row r="28" spans="1:5" ht="12.75" customHeight="1">
      <c r="A28" s="174" t="s">
        <v>42</v>
      </c>
      <c r="B28" s="174"/>
      <c r="C28" s="48">
        <v>414</v>
      </c>
      <c r="D28" s="46"/>
      <c r="E28" s="63"/>
    </row>
    <row r="29" spans="1:5" ht="12.75" customHeight="1">
      <c r="A29" s="174" t="s">
        <v>50</v>
      </c>
      <c r="B29" s="174"/>
      <c r="C29" s="48"/>
      <c r="D29" s="46"/>
      <c r="E29" s="63">
        <v>19</v>
      </c>
    </row>
    <row r="30" spans="1:5" ht="12.75" customHeight="1">
      <c r="A30" s="174" t="s">
        <v>9</v>
      </c>
      <c r="B30" s="174"/>
      <c r="C30" s="68">
        <v>241237</v>
      </c>
      <c r="D30" s="46"/>
      <c r="E30" s="63">
        <v>216185</v>
      </c>
    </row>
    <row r="31" spans="1:8" ht="12.75" customHeight="1">
      <c r="A31" s="165" t="s">
        <v>43</v>
      </c>
      <c r="B31" s="165"/>
      <c r="C31" s="69">
        <f>SUM(C27:C30)</f>
        <v>863894</v>
      </c>
      <c r="D31" s="46"/>
      <c r="E31" s="67">
        <f>SUM(E27:E30)</f>
        <v>737330</v>
      </c>
      <c r="H31" s="11"/>
    </row>
    <row r="32" spans="1:8" ht="13.5" customHeight="1" thickBot="1">
      <c r="A32" s="175" t="s">
        <v>44</v>
      </c>
      <c r="B32" s="176"/>
      <c r="C32" s="65">
        <f>C24+C31</f>
        <v>6838236</v>
      </c>
      <c r="D32" s="46"/>
      <c r="E32" s="65">
        <f>E31+E24</f>
        <v>4832499</v>
      </c>
      <c r="H32" s="9"/>
    </row>
    <row r="33" spans="1:8" ht="15" thickTop="1">
      <c r="A33" s="174"/>
      <c r="B33" s="174"/>
      <c r="C33" s="46"/>
      <c r="D33" s="46"/>
      <c r="E33" s="46"/>
      <c r="G33" s="66"/>
      <c r="H33" s="10"/>
    </row>
    <row r="34" spans="1:5" ht="14.25">
      <c r="A34" s="44"/>
      <c r="B34" s="46"/>
      <c r="C34" s="177"/>
      <c r="D34" s="177" t="e">
        <f>#REF!-#REF!</f>
        <v>#REF!</v>
      </c>
      <c r="E34" s="177"/>
    </row>
    <row r="37" spans="1:5" ht="14.25">
      <c r="A37" s="179" t="s">
        <v>110</v>
      </c>
      <c r="B37" s="46"/>
      <c r="C37" s="155"/>
      <c r="D37" s="46"/>
      <c r="E37" s="46" t="s">
        <v>26</v>
      </c>
    </row>
    <row r="38" spans="1:5" ht="14.25">
      <c r="A38" s="46"/>
      <c r="B38" s="46"/>
      <c r="C38" s="155"/>
      <c r="D38" s="46"/>
      <c r="E38" s="46"/>
    </row>
    <row r="39" spans="1:5" ht="14.25">
      <c r="A39" s="46"/>
      <c r="B39" s="46"/>
      <c r="C39" s="155"/>
      <c r="D39" s="46"/>
      <c r="E39" s="46"/>
    </row>
    <row r="40" spans="1:5" ht="14.25">
      <c r="A40" s="179" t="s">
        <v>24</v>
      </c>
      <c r="B40" s="46"/>
      <c r="C40" s="155"/>
      <c r="D40" s="46"/>
      <c r="E40" s="46" t="s">
        <v>25</v>
      </c>
    </row>
    <row r="41" spans="1:5" ht="14.25">
      <c r="A41" s="46"/>
      <c r="B41" s="46"/>
      <c r="C41" s="178"/>
      <c r="D41" s="46"/>
      <c r="E41" s="46"/>
    </row>
    <row r="43" ht="12.75">
      <c r="A43" s="13"/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0"/>
  <sheetViews>
    <sheetView zoomScaleSheetLayoutView="100" zoomScalePageLayoutView="0" workbookViewId="0" topLeftCell="A1">
      <selection activeCell="A2" sqref="A2:E2"/>
    </sheetView>
  </sheetViews>
  <sheetFormatPr defaultColWidth="9.140625" defaultRowHeight="12.75"/>
  <cols>
    <col min="1" max="1" width="65.7109375" style="13" customWidth="1"/>
    <col min="2" max="2" width="0.85546875" style="13" customWidth="1"/>
    <col min="3" max="3" width="16.57421875" style="13" customWidth="1"/>
    <col min="4" max="4" width="1.8515625" style="31" customWidth="1"/>
    <col min="5" max="5" width="17.421875" style="13" customWidth="1"/>
    <col min="6" max="6" width="1.8515625" style="13" customWidth="1"/>
    <col min="7" max="7" width="17.28125" style="13" customWidth="1"/>
    <col min="8" max="16384" width="9.140625" style="13" customWidth="1"/>
  </cols>
  <sheetData>
    <row r="1" spans="1:5" ht="12.75">
      <c r="A1" s="76" t="s">
        <v>31</v>
      </c>
      <c r="B1" s="76"/>
      <c r="C1" s="76"/>
      <c r="D1" s="76"/>
      <c r="E1" s="76"/>
    </row>
    <row r="2" spans="1:7" ht="13.5" thickBot="1">
      <c r="A2" s="77" t="s">
        <v>52</v>
      </c>
      <c r="B2" s="77"/>
      <c r="C2" s="77"/>
      <c r="D2" s="77"/>
      <c r="E2" s="77"/>
      <c r="F2" s="12"/>
      <c r="G2" s="71"/>
    </row>
    <row r="3" ht="12.75">
      <c r="G3" s="71"/>
    </row>
    <row r="4" spans="3:7" ht="12.75">
      <c r="C4" s="14"/>
      <c r="D4" s="13"/>
      <c r="E4" s="15"/>
      <c r="G4" s="71"/>
    </row>
    <row r="5" spans="1:5" ht="12.75">
      <c r="A5" s="16"/>
      <c r="B5" s="16"/>
      <c r="C5" s="17" t="s">
        <v>29</v>
      </c>
      <c r="D5" s="13"/>
      <c r="E5" s="17" t="s">
        <v>28</v>
      </c>
    </row>
    <row r="6" spans="1:5" ht="13.5" thickBot="1">
      <c r="A6" s="18"/>
      <c r="B6" s="19"/>
      <c r="C6" s="20"/>
      <c r="D6" s="21"/>
      <c r="E6" s="20"/>
    </row>
    <row r="7" spans="1:5" ht="12.75">
      <c r="A7" s="22"/>
      <c r="B7" s="22"/>
      <c r="C7" s="18"/>
      <c r="D7" s="18"/>
      <c r="E7" s="18"/>
    </row>
    <row r="8" spans="1:5" ht="14.25">
      <c r="A8" s="34" t="s">
        <v>10</v>
      </c>
      <c r="B8" s="23">
        <v>4</v>
      </c>
      <c r="C8" s="48">
        <v>790119</v>
      </c>
      <c r="D8" s="49"/>
      <c r="E8" s="48">
        <v>632561</v>
      </c>
    </row>
    <row r="9" spans="1:5" ht="14.25">
      <c r="A9" s="34" t="s">
        <v>11</v>
      </c>
      <c r="B9" s="23">
        <v>4</v>
      </c>
      <c r="C9" s="50">
        <v>-243716</v>
      </c>
      <c r="D9" s="49"/>
      <c r="E9" s="48">
        <v>-189240</v>
      </c>
    </row>
    <row r="10" spans="1:5" ht="15">
      <c r="A10" s="35" t="s">
        <v>12</v>
      </c>
      <c r="B10" s="24"/>
      <c r="C10" s="51">
        <f>C8+C9</f>
        <v>546403</v>
      </c>
      <c r="D10" s="52"/>
      <c r="E10" s="51">
        <f>E8+E9</f>
        <v>443321</v>
      </c>
    </row>
    <row r="11" spans="1:5" ht="14.25">
      <c r="A11" s="36"/>
      <c r="B11" s="25"/>
      <c r="C11" s="53"/>
      <c r="D11" s="37"/>
      <c r="E11" s="37"/>
    </row>
    <row r="12" spans="1:5" ht="14.25">
      <c r="A12" s="37" t="s">
        <v>32</v>
      </c>
      <c r="B12" s="23">
        <v>5</v>
      </c>
      <c r="C12" s="54">
        <v>212432</v>
      </c>
      <c r="D12" s="49"/>
      <c r="E12" s="48">
        <v>188950</v>
      </c>
    </row>
    <row r="13" spans="1:5" ht="14.25">
      <c r="A13" s="37" t="s">
        <v>32</v>
      </c>
      <c r="B13" s="23">
        <v>6</v>
      </c>
      <c r="C13" s="54">
        <v>-1601</v>
      </c>
      <c r="D13" s="49"/>
      <c r="E13" s="48">
        <v>-776</v>
      </c>
    </row>
    <row r="14" spans="1:5" ht="15">
      <c r="A14" s="38" t="s">
        <v>33</v>
      </c>
      <c r="B14" s="24"/>
      <c r="C14" s="51">
        <v>210831</v>
      </c>
      <c r="D14" s="52"/>
      <c r="E14" s="51">
        <f>E12+E13</f>
        <v>188174</v>
      </c>
    </row>
    <row r="15" spans="1:5" ht="14.25">
      <c r="A15" s="36"/>
      <c r="B15" s="25"/>
      <c r="C15" s="37"/>
      <c r="D15" s="37"/>
      <c r="E15" s="37"/>
    </row>
    <row r="16" spans="1:5" ht="14.25">
      <c r="A16" s="39" t="s">
        <v>13</v>
      </c>
      <c r="B16" s="23">
        <v>7</v>
      </c>
      <c r="C16" s="48">
        <v>0</v>
      </c>
      <c r="D16" s="49"/>
      <c r="E16" s="48" t="s">
        <v>0</v>
      </c>
    </row>
    <row r="17" spans="1:5" ht="28.5">
      <c r="A17" s="39" t="s">
        <v>14</v>
      </c>
      <c r="B17" s="23"/>
      <c r="C17" s="54">
        <v>1681</v>
      </c>
      <c r="D17" s="49"/>
      <c r="E17" s="48">
        <v>2766</v>
      </c>
    </row>
    <row r="18" spans="1:5" ht="14.25">
      <c r="A18" s="36" t="s">
        <v>15</v>
      </c>
      <c r="C18" s="54">
        <v>95123</v>
      </c>
      <c r="D18" s="49"/>
      <c r="E18" s="48">
        <v>107883</v>
      </c>
    </row>
    <row r="19" spans="1:5" ht="14.25">
      <c r="A19" s="39" t="s">
        <v>16</v>
      </c>
      <c r="B19" s="23">
        <v>8</v>
      </c>
      <c r="C19" s="54"/>
      <c r="D19" s="49"/>
      <c r="E19" s="48"/>
    </row>
    <row r="20" spans="1:5" ht="14.25">
      <c r="A20" s="36" t="s">
        <v>17</v>
      </c>
      <c r="C20" s="54">
        <v>22186</v>
      </c>
      <c r="D20" s="49"/>
      <c r="E20" s="48">
        <v>15659</v>
      </c>
    </row>
    <row r="21" spans="1:5" ht="15">
      <c r="A21" s="35" t="s">
        <v>18</v>
      </c>
      <c r="B21" s="24"/>
      <c r="C21" s="55">
        <f>SUM(C10,C14,C16:C20)</f>
        <v>876224</v>
      </c>
      <c r="D21" s="52"/>
      <c r="E21" s="52">
        <f>SUM(E10,E14,E16:E20)</f>
        <v>757803</v>
      </c>
    </row>
    <row r="22" spans="1:5" ht="14.25">
      <c r="A22" s="36"/>
      <c r="B22" s="25"/>
      <c r="C22" s="53"/>
      <c r="D22" s="37"/>
      <c r="E22" s="37"/>
    </row>
    <row r="23" spans="1:5" ht="17.25" customHeight="1">
      <c r="A23" s="40" t="s">
        <v>19</v>
      </c>
      <c r="B23" s="23">
        <v>9</v>
      </c>
      <c r="C23" s="56">
        <v>-2384</v>
      </c>
      <c r="D23" s="49"/>
      <c r="E23" s="48">
        <v>10251</v>
      </c>
    </row>
    <row r="24" spans="1:5" ht="17.25" customHeight="1">
      <c r="A24" s="40" t="s">
        <v>34</v>
      </c>
      <c r="B24" s="23">
        <v>10</v>
      </c>
      <c r="C24" s="54">
        <v>-621572</v>
      </c>
      <c r="D24" s="49"/>
      <c r="E24" s="54">
        <v>-539240</v>
      </c>
    </row>
    <row r="25" spans="1:5" ht="14.25">
      <c r="A25" s="41" t="s">
        <v>20</v>
      </c>
      <c r="B25" s="23">
        <v>11</v>
      </c>
      <c r="C25" s="56"/>
      <c r="D25" s="49"/>
      <c r="E25" s="48"/>
    </row>
    <row r="26" spans="1:5" ht="15">
      <c r="A26" s="42" t="s">
        <v>21</v>
      </c>
      <c r="B26" s="27"/>
      <c r="C26" s="55">
        <f>SUM(C21:C25)</f>
        <v>252268</v>
      </c>
      <c r="D26" s="52"/>
      <c r="E26" s="52">
        <f>SUM(E21:E25)</f>
        <v>228814</v>
      </c>
    </row>
    <row r="27" spans="1:5" ht="14.25">
      <c r="A27" s="43"/>
      <c r="B27" s="22"/>
      <c r="C27" s="53"/>
      <c r="D27" s="37"/>
      <c r="E27" s="37"/>
    </row>
    <row r="28" spans="1:5" ht="14.25">
      <c r="A28" s="43" t="s">
        <v>22</v>
      </c>
      <c r="B28" s="23">
        <v>12</v>
      </c>
      <c r="C28" s="54">
        <v>-22141</v>
      </c>
      <c r="D28" s="49"/>
      <c r="E28" s="48">
        <v>-23720</v>
      </c>
    </row>
    <row r="29" spans="1:5" ht="15.75" thickBot="1">
      <c r="A29" s="42" t="s">
        <v>23</v>
      </c>
      <c r="B29" s="27"/>
      <c r="C29" s="57">
        <f>SUM(C26:C28)</f>
        <v>230127</v>
      </c>
      <c r="D29" s="52"/>
      <c r="E29" s="57">
        <f>SUM(E26:E28)</f>
        <v>205094</v>
      </c>
    </row>
    <row r="30" spans="1:7" ht="15" thickTop="1">
      <c r="A30" s="44"/>
      <c r="B30" s="29"/>
      <c r="C30" s="58"/>
      <c r="D30" s="59"/>
      <c r="E30" s="58"/>
      <c r="F30" s="59"/>
      <c r="G30" s="58"/>
    </row>
    <row r="31" spans="1:7" ht="14.25">
      <c r="A31" s="179" t="s">
        <v>110</v>
      </c>
      <c r="C31" s="46"/>
      <c r="D31" s="60"/>
      <c r="E31" s="46" t="s">
        <v>26</v>
      </c>
      <c r="F31" s="60"/>
      <c r="G31" s="46"/>
    </row>
    <row r="32" spans="1:7" ht="14.25">
      <c r="A32" s="46"/>
      <c r="C32" s="46"/>
      <c r="D32" s="60"/>
      <c r="E32" s="46"/>
      <c r="F32" s="60"/>
      <c r="G32" s="46"/>
    </row>
    <row r="33" spans="1:7" ht="14.25">
      <c r="A33" s="46"/>
      <c r="C33" s="48"/>
      <c r="D33" s="49"/>
      <c r="E33" s="46"/>
      <c r="F33" s="49"/>
      <c r="G33" s="48"/>
    </row>
    <row r="34" spans="1:7" ht="14.25">
      <c r="A34" s="179" t="s">
        <v>24</v>
      </c>
      <c r="C34" s="48"/>
      <c r="D34" s="49"/>
      <c r="E34" s="46" t="s">
        <v>25</v>
      </c>
      <c r="F34" s="49"/>
      <c r="G34" s="48"/>
    </row>
    <row r="35" spans="3:7" ht="14.25">
      <c r="C35" s="48"/>
      <c r="D35" s="49"/>
      <c r="E35" s="48"/>
      <c r="F35" s="49"/>
      <c r="G35" s="48"/>
    </row>
    <row r="36" spans="3:7" ht="15">
      <c r="C36" s="61"/>
      <c r="D36" s="61"/>
      <c r="E36" s="61"/>
      <c r="F36" s="61"/>
      <c r="G36" s="61"/>
    </row>
    <row r="37" spans="3:7" ht="15">
      <c r="C37" s="62"/>
      <c r="D37" s="62"/>
      <c r="E37" s="62"/>
      <c r="F37" s="62"/>
      <c r="G37" s="62"/>
    </row>
    <row r="38" spans="1:7" ht="14.25">
      <c r="A38" s="13" t="s">
        <v>30</v>
      </c>
      <c r="C38" s="63"/>
      <c r="D38" s="63"/>
      <c r="E38" s="63"/>
      <c r="F38" s="63"/>
      <c r="G38" s="63"/>
    </row>
    <row r="39" spans="1:7" ht="14.25">
      <c r="A39" s="46"/>
      <c r="C39" s="60"/>
      <c r="D39" s="60"/>
      <c r="E39" s="60"/>
      <c r="F39" s="60"/>
      <c r="G39" s="60"/>
    </row>
    <row r="40" spans="1:7" ht="15">
      <c r="A40" s="45"/>
      <c r="C40" s="60"/>
      <c r="D40" s="60"/>
      <c r="E40" s="60"/>
      <c r="F40" s="60"/>
      <c r="G40" s="60"/>
    </row>
    <row r="41" spans="1:7" ht="14.25">
      <c r="A41" s="47"/>
      <c r="C41" s="63"/>
      <c r="D41" s="63"/>
      <c r="E41" s="63"/>
      <c r="F41" s="63"/>
      <c r="G41" s="63"/>
    </row>
    <row r="42" spans="1:7" ht="14.25">
      <c r="A42" s="47"/>
      <c r="C42" s="63"/>
      <c r="D42" s="63"/>
      <c r="E42" s="63"/>
      <c r="F42" s="63"/>
      <c r="G42" s="63"/>
    </row>
    <row r="43" spans="1:7" ht="15">
      <c r="A43" s="45"/>
      <c r="C43" s="62"/>
      <c r="D43" s="62"/>
      <c r="E43" s="62"/>
      <c r="F43" s="62"/>
      <c r="G43" s="62"/>
    </row>
    <row r="44" spans="1:7" ht="15">
      <c r="A44" s="45"/>
      <c r="C44" s="63"/>
      <c r="D44" s="63"/>
      <c r="E44" s="63"/>
      <c r="F44" s="63"/>
      <c r="G44" s="63"/>
    </row>
    <row r="45" spans="1:7" ht="14.25">
      <c r="A45" s="47"/>
      <c r="C45" s="63"/>
      <c r="D45" s="63"/>
      <c r="E45" s="63"/>
      <c r="F45" s="63"/>
      <c r="G45" s="63"/>
    </row>
    <row r="46" spans="1:7" ht="14.25">
      <c r="A46" s="47"/>
      <c r="C46" s="63"/>
      <c r="D46" s="63"/>
      <c r="E46" s="63"/>
      <c r="F46" s="63"/>
      <c r="G46" s="63"/>
    </row>
    <row r="47" spans="1:7" ht="15">
      <c r="A47" s="45"/>
      <c r="C47" s="62"/>
      <c r="D47" s="62"/>
      <c r="E47" s="62"/>
      <c r="F47" s="62"/>
      <c r="G47" s="62"/>
    </row>
    <row r="48" spans="1:7" ht="12.75">
      <c r="A48" s="30"/>
      <c r="C48" s="32"/>
      <c r="D48" s="32"/>
      <c r="E48" s="32"/>
      <c r="F48" s="31"/>
      <c r="G48" s="31"/>
    </row>
    <row r="49" spans="1:7" ht="12.75">
      <c r="A49" s="28"/>
      <c r="C49" s="33"/>
      <c r="D49" s="33"/>
      <c r="E49" s="33"/>
      <c r="F49" s="31"/>
      <c r="G49" s="31"/>
    </row>
    <row r="50" ht="12.75">
      <c r="G50" s="31"/>
    </row>
    <row r="51" spans="3:7" ht="12.75">
      <c r="C51" s="26"/>
      <c r="D51" s="13"/>
      <c r="G51" s="31"/>
    </row>
    <row r="52" spans="3:7" ht="12.75">
      <c r="C52" s="26"/>
      <c r="D52" s="13"/>
      <c r="G52" s="31"/>
    </row>
    <row r="53" ht="12.75">
      <c r="G53" s="31"/>
    </row>
    <row r="54" ht="12.75">
      <c r="G54" s="31"/>
    </row>
    <row r="55" ht="12.75">
      <c r="G55" s="31"/>
    </row>
    <row r="56" ht="12.75">
      <c r="G56" s="31"/>
    </row>
    <row r="57" ht="12.75">
      <c r="G57" s="31"/>
    </row>
    <row r="58" ht="12.75">
      <c r="G58" s="31"/>
    </row>
    <row r="59" ht="12.75">
      <c r="G59" s="31"/>
    </row>
    <row r="60" ht="12.75">
      <c r="G60" s="31"/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6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1.8515625" style="0" customWidth="1"/>
    <col min="2" max="2" width="46.8515625" style="0" customWidth="1"/>
    <col min="3" max="3" width="14.57421875" style="0" customWidth="1"/>
    <col min="4" max="4" width="15.28125" style="0" customWidth="1"/>
  </cols>
  <sheetData>
    <row r="1" spans="1:4" ht="12.75">
      <c r="A1" s="85"/>
      <c r="B1" s="86"/>
      <c r="C1" s="87"/>
      <c r="D1" s="87"/>
    </row>
    <row r="2" spans="1:4" ht="15">
      <c r="A2" s="85"/>
      <c r="B2" s="88" t="s">
        <v>53</v>
      </c>
      <c r="C2" s="89"/>
      <c r="D2" s="89"/>
    </row>
    <row r="3" spans="1:4" ht="15">
      <c r="A3" s="85"/>
      <c r="B3" s="90" t="s">
        <v>92</v>
      </c>
      <c r="C3" s="91"/>
      <c r="D3" s="89"/>
    </row>
    <row r="4" spans="1:4" ht="12.75">
      <c r="A4" s="85"/>
      <c r="B4" s="92"/>
      <c r="C4" s="92"/>
      <c r="D4" s="92"/>
    </row>
    <row r="5" spans="1:4" ht="60">
      <c r="A5" s="85"/>
      <c r="B5" s="93"/>
      <c r="C5" s="94" t="s">
        <v>93</v>
      </c>
      <c r="D5" s="94" t="s">
        <v>94</v>
      </c>
    </row>
    <row r="6" spans="1:4" ht="15">
      <c r="A6" s="85"/>
      <c r="B6" s="93" t="s">
        <v>54</v>
      </c>
      <c r="C6" s="95" t="s">
        <v>55</v>
      </c>
      <c r="D6" s="95" t="s">
        <v>55</v>
      </c>
    </row>
    <row r="7" spans="1:4" ht="12.75">
      <c r="A7" s="85"/>
      <c r="B7" s="96" t="s">
        <v>56</v>
      </c>
      <c r="C7" s="79">
        <v>799752</v>
      </c>
      <c r="D7" s="79">
        <v>620403</v>
      </c>
    </row>
    <row r="8" spans="1:4" ht="12.75">
      <c r="A8" s="85"/>
      <c r="B8" s="96" t="s">
        <v>57</v>
      </c>
      <c r="C8" s="79">
        <v>-244484</v>
      </c>
      <c r="D8" s="79">
        <v>-187982</v>
      </c>
    </row>
    <row r="9" spans="1:4" ht="12.75">
      <c r="A9" s="85"/>
      <c r="B9" s="96" t="s">
        <v>32</v>
      </c>
      <c r="C9" s="79">
        <v>212431</v>
      </c>
      <c r="D9" s="79">
        <v>188950</v>
      </c>
    </row>
    <row r="10" spans="1:4" ht="12.75">
      <c r="A10" s="85"/>
      <c r="B10" s="96" t="s">
        <v>58</v>
      </c>
      <c r="C10" s="79">
        <v>-1601</v>
      </c>
      <c r="D10" s="79">
        <v>-751</v>
      </c>
    </row>
    <row r="11" spans="1:4" ht="12.75">
      <c r="A11" s="85"/>
      <c r="B11" s="96" t="s">
        <v>59</v>
      </c>
      <c r="C11" s="79">
        <v>104791</v>
      </c>
      <c r="D11" s="79">
        <v>107398</v>
      </c>
    </row>
    <row r="12" spans="1:4" ht="24">
      <c r="A12" s="85"/>
      <c r="B12" s="97" t="s">
        <v>60</v>
      </c>
      <c r="C12" s="79">
        <v>1681</v>
      </c>
      <c r="D12" s="79">
        <v>2462</v>
      </c>
    </row>
    <row r="13" spans="1:4" ht="12.75">
      <c r="A13" s="85"/>
      <c r="B13" s="97" t="s">
        <v>61</v>
      </c>
      <c r="C13" s="79">
        <v>22186</v>
      </c>
      <c r="D13" s="79">
        <v>15460</v>
      </c>
    </row>
    <row r="14" spans="1:4" ht="12.75">
      <c r="A14" s="85"/>
      <c r="B14" s="97" t="s">
        <v>62</v>
      </c>
      <c r="C14" s="83">
        <v>-525654</v>
      </c>
      <c r="D14" s="83">
        <v>-506503</v>
      </c>
    </row>
    <row r="15" spans="1:4" ht="12.75">
      <c r="A15" s="85"/>
      <c r="B15" s="119" t="s">
        <v>95</v>
      </c>
      <c r="C15" s="118">
        <v>921</v>
      </c>
      <c r="D15" s="83"/>
    </row>
    <row r="16" spans="1:4" ht="24">
      <c r="A16" s="85"/>
      <c r="B16" s="98" t="s">
        <v>63</v>
      </c>
      <c r="C16" s="80"/>
      <c r="D16" s="80"/>
    </row>
    <row r="17" spans="1:4" ht="12.75">
      <c r="A17" s="85"/>
      <c r="B17" s="97" t="s">
        <v>64</v>
      </c>
      <c r="C17" s="99"/>
      <c r="D17" s="100"/>
    </row>
    <row r="18" spans="1:4" ht="12.75">
      <c r="A18" s="85"/>
      <c r="B18" s="93" t="s">
        <v>65</v>
      </c>
      <c r="C18" s="101"/>
      <c r="D18" s="100"/>
    </row>
    <row r="19" spans="1:4" ht="24">
      <c r="A19" s="85"/>
      <c r="B19" s="102" t="s">
        <v>66</v>
      </c>
      <c r="C19" s="79">
        <v>304</v>
      </c>
      <c r="D19" s="79">
        <v>0</v>
      </c>
    </row>
    <row r="20" spans="1:4" ht="12.75">
      <c r="A20" s="85"/>
      <c r="B20" s="103" t="s">
        <v>67</v>
      </c>
      <c r="C20" s="101"/>
      <c r="D20" s="104"/>
    </row>
    <row r="21" spans="1:4" ht="12.75">
      <c r="A21" s="85"/>
      <c r="B21" s="97" t="s">
        <v>68</v>
      </c>
      <c r="C21" s="79">
        <v>-276354</v>
      </c>
      <c r="D21" s="79">
        <v>-804204</v>
      </c>
    </row>
    <row r="22" spans="1:4" ht="12.75">
      <c r="A22" s="85"/>
      <c r="B22" s="97" t="s">
        <v>69</v>
      </c>
      <c r="C22" s="79">
        <v>-1005500</v>
      </c>
      <c r="D22" s="79">
        <v>137511</v>
      </c>
    </row>
    <row r="23" spans="1:4" ht="12.75">
      <c r="A23" s="85"/>
      <c r="B23" s="97" t="s">
        <v>48</v>
      </c>
      <c r="C23" s="79">
        <v>-8090</v>
      </c>
      <c r="D23" s="79">
        <v>0</v>
      </c>
    </row>
    <row r="24" spans="1:4" ht="12.75">
      <c r="A24" s="85"/>
      <c r="B24" s="105" t="s">
        <v>70</v>
      </c>
      <c r="C24" s="101"/>
      <c r="D24" s="100"/>
    </row>
    <row r="25" spans="1:4" ht="12.75">
      <c r="A25" s="85"/>
      <c r="B25" s="87"/>
      <c r="C25" s="100"/>
      <c r="D25" s="100"/>
    </row>
    <row r="26" spans="1:4" ht="12.75">
      <c r="A26" s="85"/>
      <c r="B26" s="98" t="s">
        <v>71</v>
      </c>
      <c r="C26" s="79">
        <v>1331976</v>
      </c>
      <c r="D26" s="79">
        <v>808485</v>
      </c>
    </row>
    <row r="27" spans="1:4" ht="24">
      <c r="A27" s="85"/>
      <c r="B27" s="106" t="s">
        <v>66</v>
      </c>
      <c r="C27" s="79">
        <v>0</v>
      </c>
      <c r="D27" s="79">
        <v>4509</v>
      </c>
    </row>
    <row r="28" spans="1:4" ht="12.75">
      <c r="A28" s="85"/>
      <c r="B28" s="107" t="s">
        <v>72</v>
      </c>
      <c r="C28" s="79">
        <v>168833</v>
      </c>
      <c r="D28" s="79">
        <v>198363</v>
      </c>
    </row>
    <row r="29" spans="1:4" ht="12.75">
      <c r="A29" s="85"/>
      <c r="B29" s="97" t="s">
        <v>73</v>
      </c>
      <c r="C29" s="79">
        <v>283288</v>
      </c>
      <c r="D29" s="101"/>
    </row>
    <row r="30" spans="1:4" ht="12.75">
      <c r="A30" s="85"/>
      <c r="B30" s="97" t="s">
        <v>38</v>
      </c>
      <c r="C30" s="79">
        <v>-19543</v>
      </c>
      <c r="D30" s="80"/>
    </row>
    <row r="31" spans="1:4" ht="24">
      <c r="A31" s="85"/>
      <c r="B31" s="108" t="s">
        <v>74</v>
      </c>
      <c r="C31" s="81">
        <f>SUM(C7:C30)</f>
        <v>844937</v>
      </c>
      <c r="D31" s="81">
        <f>SUM(D7:D30)</f>
        <v>584101</v>
      </c>
    </row>
    <row r="32" spans="1:4" ht="13.5" thickBot="1">
      <c r="A32" s="85"/>
      <c r="B32" s="110" t="s">
        <v>75</v>
      </c>
      <c r="C32" s="82">
        <v>-21141</v>
      </c>
      <c r="D32" s="82">
        <v>-20632</v>
      </c>
    </row>
    <row r="33" spans="1:4" ht="13.5" thickBot="1">
      <c r="A33" s="85"/>
      <c r="B33" s="111" t="s">
        <v>76</v>
      </c>
      <c r="C33" s="81">
        <f>SUM(C31:C32)</f>
        <v>823796</v>
      </c>
      <c r="D33" s="81">
        <f>SUM(D31:D32)</f>
        <v>563469</v>
      </c>
    </row>
    <row r="34" spans="1:4" ht="12.75">
      <c r="A34" s="85"/>
      <c r="B34" s="112" t="s">
        <v>77</v>
      </c>
      <c r="C34" s="99"/>
      <c r="D34" s="113"/>
    </row>
    <row r="35" spans="1:4" ht="12.75">
      <c r="A35" s="85"/>
      <c r="B35" s="96" t="s">
        <v>78</v>
      </c>
      <c r="C35" s="79">
        <v>328140</v>
      </c>
      <c r="D35" s="79">
        <v>379671</v>
      </c>
    </row>
    <row r="36" spans="1:4" ht="12.75">
      <c r="A36" s="85"/>
      <c r="B36" s="114" t="s">
        <v>79</v>
      </c>
      <c r="C36" s="79">
        <v>395</v>
      </c>
      <c r="D36" s="79">
        <v>374</v>
      </c>
    </row>
    <row r="37" spans="1:4" ht="12.75">
      <c r="A37" s="85"/>
      <c r="B37" s="96" t="s">
        <v>80</v>
      </c>
      <c r="C37" s="82">
        <v>-437154</v>
      </c>
      <c r="D37" s="82">
        <v>-427213</v>
      </c>
    </row>
    <row r="38" spans="1:4" ht="13.5" thickBot="1">
      <c r="A38" s="85"/>
      <c r="B38" s="110" t="s">
        <v>81</v>
      </c>
      <c r="C38" s="79">
        <v>-164776</v>
      </c>
      <c r="D38" s="79">
        <v>-95021</v>
      </c>
    </row>
    <row r="39" spans="1:4" ht="13.5" thickBot="1">
      <c r="A39" s="85"/>
      <c r="B39" s="111" t="s">
        <v>82</v>
      </c>
      <c r="C39" s="81">
        <f>SUM(C35:C38)</f>
        <v>-273395</v>
      </c>
      <c r="D39" s="81">
        <f>SUM(D35:D38)</f>
        <v>-142189</v>
      </c>
    </row>
    <row r="40" spans="1:4" ht="12.75">
      <c r="A40" s="85"/>
      <c r="B40" s="93" t="s">
        <v>83</v>
      </c>
      <c r="C40" s="109"/>
      <c r="D40" s="109"/>
    </row>
    <row r="41" spans="1:4" ht="12.75">
      <c r="A41" s="85"/>
      <c r="B41" s="96" t="s">
        <v>84</v>
      </c>
      <c r="C41" s="79">
        <v>64574</v>
      </c>
      <c r="D41" s="79">
        <v>3327</v>
      </c>
    </row>
    <row r="42" spans="1:4" ht="12.75">
      <c r="A42" s="85"/>
      <c r="B42" s="96" t="s">
        <v>85</v>
      </c>
      <c r="C42" s="84">
        <v>-35709</v>
      </c>
      <c r="D42" s="84">
        <v>-164188</v>
      </c>
    </row>
    <row r="43" spans="1:4" ht="12.75">
      <c r="A43" s="85"/>
      <c r="B43" s="115" t="s">
        <v>86</v>
      </c>
      <c r="C43" s="79">
        <v>-414</v>
      </c>
      <c r="D43" s="79">
        <v>0</v>
      </c>
    </row>
    <row r="44" spans="1:4" ht="13.5" thickBot="1">
      <c r="A44" s="85"/>
      <c r="B44" s="110" t="s">
        <v>87</v>
      </c>
      <c r="C44" s="82">
        <v>-102065</v>
      </c>
      <c r="D44" s="82">
        <v>-34501</v>
      </c>
    </row>
    <row r="45" spans="1:4" ht="13.5" thickBot="1">
      <c r="A45" s="85"/>
      <c r="B45" s="111" t="s">
        <v>76</v>
      </c>
      <c r="C45" s="81">
        <f>SUM(C40:C44)</f>
        <v>-73614</v>
      </c>
      <c r="D45" s="81">
        <f>SUM(D40:D44)</f>
        <v>-195362</v>
      </c>
    </row>
    <row r="46" spans="1:4" ht="12.75">
      <c r="A46" s="85"/>
      <c r="B46" s="116"/>
      <c r="C46" s="117"/>
      <c r="D46" s="113"/>
    </row>
    <row r="47" spans="1:4" ht="12.75">
      <c r="A47" s="85"/>
      <c r="B47" s="97" t="s">
        <v>89</v>
      </c>
      <c r="C47" s="81">
        <f>SUM(C45,C39,C33)</f>
        <v>476787</v>
      </c>
      <c r="D47" s="81">
        <f>SUM(D45,D39,D33)</f>
        <v>225918</v>
      </c>
    </row>
    <row r="48" spans="1:4" ht="24">
      <c r="A48" s="85"/>
      <c r="B48" s="97" t="s">
        <v>88</v>
      </c>
      <c r="C48" s="79">
        <v>2844</v>
      </c>
      <c r="D48" s="79">
        <v>-28682</v>
      </c>
    </row>
    <row r="49" spans="1:4" ht="12.75">
      <c r="A49" s="85"/>
      <c r="B49" s="96" t="s">
        <v>90</v>
      </c>
      <c r="C49" s="79">
        <v>1312524</v>
      </c>
      <c r="D49" s="79">
        <v>1115288</v>
      </c>
    </row>
    <row r="50" spans="1:4" ht="12.75">
      <c r="A50" s="85"/>
      <c r="B50" s="93" t="s">
        <v>91</v>
      </c>
      <c r="C50" s="81">
        <f>SUM(C47:C49)</f>
        <v>1792155</v>
      </c>
      <c r="D50" s="81">
        <f>SUM(D47:D49)</f>
        <v>1312524</v>
      </c>
    </row>
    <row r="51" spans="1:4" ht="12.75">
      <c r="A51" s="85"/>
      <c r="B51" s="85"/>
      <c r="C51" s="85"/>
      <c r="D51" s="85"/>
    </row>
    <row r="53" spans="2:4" ht="12.75">
      <c r="B53" s="29" t="s">
        <v>110</v>
      </c>
      <c r="C53" s="29"/>
      <c r="D53" s="13" t="s">
        <v>26</v>
      </c>
    </row>
    <row r="54" spans="2:4" ht="12.75">
      <c r="B54" s="13"/>
      <c r="C54" s="29"/>
      <c r="D54" s="13"/>
    </row>
    <row r="55" spans="2:4" ht="12.75">
      <c r="B55" s="13"/>
      <c r="C55" s="29"/>
      <c r="D55" s="13"/>
    </row>
    <row r="56" spans="2:4" ht="12.75">
      <c r="B56" s="29" t="s">
        <v>24</v>
      </c>
      <c r="C56" s="29"/>
      <c r="D56" s="13" t="s">
        <v>25</v>
      </c>
    </row>
  </sheetData>
  <sheetProtection/>
  <mergeCells count="1">
    <mergeCell ref="B3:C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38.28125" style="0" customWidth="1"/>
    <col min="2" max="2" width="15.00390625" style="0" customWidth="1"/>
    <col min="3" max="3" width="12.421875" style="0" customWidth="1"/>
    <col min="4" max="4" width="11.57421875" style="0" customWidth="1"/>
    <col min="5" max="5" width="11.7109375" style="0" customWidth="1"/>
    <col min="6" max="6" width="11.28125" style="0" customWidth="1"/>
  </cols>
  <sheetData>
    <row r="1" spans="1:6" ht="15">
      <c r="A1" s="120" t="s">
        <v>53</v>
      </c>
      <c r="B1" s="121"/>
      <c r="C1" s="121"/>
      <c r="D1" s="121"/>
      <c r="E1" s="121"/>
      <c r="F1" s="122"/>
    </row>
    <row r="2" spans="1:6" ht="15">
      <c r="A2" s="120" t="s">
        <v>107</v>
      </c>
      <c r="B2" s="78"/>
      <c r="C2" s="78"/>
      <c r="D2" s="78"/>
      <c r="E2" s="78"/>
      <c r="F2" s="123"/>
    </row>
    <row r="3" spans="1:6" ht="15">
      <c r="A3" s="124"/>
      <c r="B3" s="123"/>
      <c r="C3" s="123"/>
      <c r="D3" s="123"/>
      <c r="E3" s="123"/>
      <c r="F3" s="123"/>
    </row>
    <row r="4" spans="1:6" ht="60">
      <c r="A4" s="125"/>
      <c r="B4" s="126" t="s">
        <v>96</v>
      </c>
      <c r="C4" s="126" t="s">
        <v>42</v>
      </c>
      <c r="D4" s="126" t="s">
        <v>97</v>
      </c>
      <c r="E4" s="126" t="s">
        <v>9</v>
      </c>
      <c r="F4" s="126" t="s">
        <v>98</v>
      </c>
    </row>
    <row r="5" spans="1:6" ht="15">
      <c r="A5" s="125"/>
      <c r="B5" s="151"/>
      <c r="C5" s="151"/>
      <c r="D5" s="151"/>
      <c r="E5" s="151"/>
      <c r="F5" s="151"/>
    </row>
    <row r="6" spans="1:6" ht="15">
      <c r="A6" s="128" t="s">
        <v>108</v>
      </c>
      <c r="B6" s="149">
        <v>521126</v>
      </c>
      <c r="C6" s="131">
        <v>0</v>
      </c>
      <c r="D6" s="150">
        <v>19</v>
      </c>
      <c r="E6" s="149">
        <v>216185</v>
      </c>
      <c r="F6" s="149">
        <f>SUM(B6:E6)</f>
        <v>737330</v>
      </c>
    </row>
    <row r="7" spans="1:6" ht="14.25">
      <c r="A7" s="129" t="s">
        <v>99</v>
      </c>
      <c r="B7" s="130">
        <v>-741</v>
      </c>
      <c r="C7" s="131"/>
      <c r="D7" s="152">
        <v>-19</v>
      </c>
      <c r="E7" s="130">
        <v>19</v>
      </c>
      <c r="F7" s="130">
        <f>SUM(B7:E7)</f>
        <v>-741</v>
      </c>
    </row>
    <row r="8" spans="1:6" ht="14.25">
      <c r="A8" s="129" t="s">
        <v>100</v>
      </c>
      <c r="B8" s="131">
        <v>0</v>
      </c>
      <c r="C8" s="131">
        <v>0</v>
      </c>
      <c r="D8" s="132"/>
      <c r="E8" s="130">
        <v>230127</v>
      </c>
      <c r="F8" s="132">
        <f>SUM(B8:E8)</f>
        <v>230127</v>
      </c>
    </row>
    <row r="9" spans="1:6" ht="15" thickBot="1">
      <c r="A9" s="133" t="s">
        <v>101</v>
      </c>
      <c r="B9" s="134">
        <f>SUM(B6:B8)</f>
        <v>520385</v>
      </c>
      <c r="C9" s="135">
        <v>0</v>
      </c>
      <c r="D9" s="136">
        <f>SUM(D6:D8)</f>
        <v>0</v>
      </c>
      <c r="E9" s="137">
        <f>SUM(E6:E8)</f>
        <v>446331</v>
      </c>
      <c r="F9" s="134">
        <f>SUM(B9:E9)</f>
        <v>966716</v>
      </c>
    </row>
    <row r="10" spans="1:6" ht="14.25">
      <c r="A10" s="138" t="s">
        <v>102</v>
      </c>
      <c r="B10" s="131"/>
      <c r="C10" s="131"/>
      <c r="D10" s="132"/>
      <c r="E10" s="139"/>
      <c r="F10" s="140"/>
    </row>
    <row r="11" spans="1:6" ht="14.25">
      <c r="A11" s="129" t="s">
        <v>100</v>
      </c>
      <c r="B11" s="131"/>
      <c r="C11" s="131"/>
      <c r="D11" s="131"/>
      <c r="E11" s="139"/>
      <c r="F11" s="139"/>
    </row>
    <row r="12" spans="1:6" ht="15.75" thickBot="1">
      <c r="A12" s="133" t="s">
        <v>103</v>
      </c>
      <c r="B12" s="141"/>
      <c r="C12" s="141"/>
      <c r="D12" s="141"/>
      <c r="E12" s="142"/>
      <c r="F12" s="142"/>
    </row>
    <row r="13" spans="1:6" ht="14.25">
      <c r="A13" s="127" t="s">
        <v>104</v>
      </c>
      <c r="B13" s="130">
        <v>102273</v>
      </c>
      <c r="C13" s="131"/>
      <c r="D13" s="131"/>
      <c r="E13" s="130">
        <v>-102542</v>
      </c>
      <c r="F13" s="130">
        <f>SUM(B13:E13)</f>
        <v>-269</v>
      </c>
    </row>
    <row r="14" spans="1:6" ht="14.25">
      <c r="A14" s="127" t="s">
        <v>105</v>
      </c>
      <c r="B14" s="143"/>
      <c r="C14" s="143"/>
      <c r="D14" s="143"/>
      <c r="E14" s="130">
        <v>-102553</v>
      </c>
      <c r="F14" s="144">
        <f>SUM(B14:E14)</f>
        <v>-102553</v>
      </c>
    </row>
    <row r="15" spans="1:6" ht="15.75" thickBot="1">
      <c r="A15" s="133" t="s">
        <v>106</v>
      </c>
      <c r="B15" s="145">
        <f>B13+B14</f>
        <v>102273</v>
      </c>
      <c r="C15" s="142">
        <v>0</v>
      </c>
      <c r="D15" s="142">
        <v>0</v>
      </c>
      <c r="E15" s="146">
        <f>E13+E14</f>
        <v>-205095</v>
      </c>
      <c r="F15" s="145">
        <f>SUM(B15:E15)</f>
        <v>-102822</v>
      </c>
    </row>
    <row r="16" spans="1:6" ht="15">
      <c r="A16" s="128" t="s">
        <v>109</v>
      </c>
      <c r="B16" s="147">
        <f>B9+B15</f>
        <v>622658</v>
      </c>
      <c r="C16" s="148">
        <f>SUM(C9+C15)</f>
        <v>0</v>
      </c>
      <c r="D16" s="148">
        <f>SUM(D9+D15)</f>
        <v>0</v>
      </c>
      <c r="E16" s="148">
        <f>SUM(E9+E15)</f>
        <v>241236</v>
      </c>
      <c r="F16" s="148">
        <f>SUM(B16:E16)</f>
        <v>863894</v>
      </c>
    </row>
    <row r="26" spans="1:3" ht="14.25">
      <c r="A26" s="179" t="s">
        <v>110</v>
      </c>
      <c r="C26" s="46" t="s">
        <v>26</v>
      </c>
    </row>
    <row r="27" spans="1:3" ht="14.25">
      <c r="A27" s="46"/>
      <c r="C27" s="46"/>
    </row>
    <row r="28" spans="1:3" ht="14.25">
      <c r="A28" s="46"/>
      <c r="C28" s="46"/>
    </row>
    <row r="29" spans="1:3" ht="14.25">
      <c r="A29" s="179" t="s">
        <v>24</v>
      </c>
      <c r="C29" s="46" t="s">
        <v>25</v>
      </c>
    </row>
  </sheetData>
  <sheetProtection/>
  <mergeCells count="2">
    <mergeCell ref="A1:E1"/>
    <mergeCell ref="A2:E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Жетимишова Нурcада Жетимишовна</cp:lastModifiedBy>
  <cp:lastPrinted>2013-05-03T03:20:24Z</cp:lastPrinted>
  <dcterms:created xsi:type="dcterms:W3CDTF">1996-10-08T23:32:33Z</dcterms:created>
  <dcterms:modified xsi:type="dcterms:W3CDTF">2015-06-23T04:23:12Z</dcterms:modified>
  <cp:category/>
  <cp:version/>
  <cp:contentType/>
  <cp:contentStatus/>
</cp:coreProperties>
</file>