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офп" sheetId="1" r:id="rId1"/>
    <sheet name="ОДДС" sheetId="2" r:id="rId2"/>
    <sheet name="капитал" sheetId="3" r:id="rId3"/>
    <sheet name="осп" sheetId="4" r:id="rId4"/>
  </sheets>
  <definedNames/>
  <calcPr fullCalcOnLoad="1"/>
</workbook>
</file>

<file path=xl/sharedStrings.xml><?xml version="1.0" encoding="utf-8"?>
<sst xmlns="http://schemas.openxmlformats.org/spreadsheetml/2006/main" count="153" uniqueCount="116">
  <si>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</si>
  <si>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</si>
  <si>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</si>
  <si>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</si>
  <si>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</si>
  <si>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</si>
  <si>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</si>
  <si>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</si>
  <si>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</si>
  <si>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</si>
  <si>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 xml:space="preserve"> ОАО "Коммерческий банк КЫРГЫЗСТАН"</t>
  </si>
  <si>
    <t>Прибыль до налогообложения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</si>
  <si>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</si>
  <si>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</si>
  <si>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</si>
  <si>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</si>
  <si>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</si>
  <si>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</si>
  <si>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</si>
  <si>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</si>
  <si>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</si>
  <si>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Средства кредитных учереждений</t>
  </si>
  <si>
    <t>Депозиты клиентов</t>
  </si>
  <si>
    <t>Прочие заемные средства</t>
  </si>
  <si>
    <t>Ссуды, представленные клиентам</t>
  </si>
  <si>
    <t>Всего чистые кредиты</t>
  </si>
  <si>
    <t>Доходы по услугам и комиссии</t>
  </si>
  <si>
    <t>Расходы по услугам и комиссии</t>
  </si>
  <si>
    <t>Чистая прибыль по операциям с иностанной валютой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</si>
  <si>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</si>
  <si>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</si>
  <si>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</si>
  <si>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</si>
  <si>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</si>
  <si>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</si>
  <si>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</si>
  <si>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</si>
  <si>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</si>
  <si>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</si>
  <si>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</si>
  <si>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</si>
  <si>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</si>
  <si>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</si>
  <si>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</si>
  <si>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</si>
  <si>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</si>
  <si>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</si>
  <si>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</si>
  <si>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</si>
  <si>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Отчетный период</t>
  </si>
  <si>
    <t>тыс.сом</t>
  </si>
  <si>
    <t>март 2015 г.</t>
  </si>
  <si>
    <t>март 2014 г.</t>
  </si>
  <si>
    <t>март 2013 г.</t>
  </si>
  <si>
    <t>- обремененные залогом по сделкам “РЕПО”</t>
  </si>
  <si>
    <t>Отчет оприбылях или убытках и прочем совокупном доходе на  31 марта 2015 года (включительно)</t>
  </si>
  <si>
    <t>Отчет о финансовом положении  на  31 марта 2015 года (включительно)</t>
  </si>
  <si>
    <t>Средства в кредитных и прочих учереждениях</t>
  </si>
  <si>
    <t>И.о.главного бухгалтера</t>
  </si>
  <si>
    <t>Багрий К.Л.</t>
  </si>
  <si>
    <t>Предыдущий период</t>
  </si>
  <si>
    <t>ОАО "Коммерческий банк КЫРГЫЗСТАН"</t>
  </si>
  <si>
    <t>Отчет о движении денежных средств на 31 марта 2015 год (включительно)</t>
  </si>
  <si>
    <t>Отчетный период                                  I - квартал  2015г.</t>
  </si>
  <si>
    <t>Отчетный период                                  I - квартал  2014г.</t>
  </si>
  <si>
    <t>ДВИЖЕНИЕ ДЕНЕЖНЫХ СРЕДСТВ ОТ ОПЕРАЦИОННОЙ ДЕЯТЕЛЬНОСТИ:</t>
  </si>
  <si>
    <t>тыс. сом</t>
  </si>
  <si>
    <t>Проценты полученные</t>
  </si>
  <si>
    <t>Проценты уплаченные</t>
  </si>
  <si>
    <t>Доходы по услугам и комиссии полученные</t>
  </si>
  <si>
    <t>Расходы по услугам и комиссии уплаченные</t>
  </si>
  <si>
    <t>Поступление от операций с иностранной валютой</t>
  </si>
  <si>
    <t>Чистые поступления (выплаты)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</si>
  <si>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Прочие доходы полученные </t>
  </si>
  <si>
    <t>Операционные расходы уплаченные</t>
  </si>
  <si>
    <t>Движение денежных средств от операционной деятельности до изменений в чистых операционных активах</t>
  </si>
  <si>
    <t>Изменение операционных активов и обязательств:</t>
  </si>
  <si>
    <t>(Увеличение) уменьшение операционных активов:</t>
  </si>
  <si>
    <t xml:space="preserve">  -  Обременные залогом по зделкам РЕПО</t>
  </si>
  <si>
    <t>Средства в кредитных учреждениях</t>
  </si>
  <si>
    <t>Ссуды, предоставленные клиентам</t>
  </si>
  <si>
    <t>Увеличение (уменьшение) операционных обязательств</t>
  </si>
  <si>
    <t>Средсвта кредитных учреждений</t>
  </si>
  <si>
    <t>Средства клиентов</t>
  </si>
  <si>
    <t>Чистый приток денежных средств от операционной деятельности до уплаты налога на прибыль</t>
  </si>
  <si>
    <t>Налог на прибыль уплаченный</t>
  </si>
  <si>
    <t>Чыстый 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</si>
  <si>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</si>
  <si>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основныз средств</t>
  </si>
  <si>
    <t>Поступление от продажи основных средств</t>
  </si>
  <si>
    <t>Приобретения инвестиций, удерживаемых до погашения</t>
  </si>
  <si>
    <t>Поступления от погашения инвестиций, удерживаемых до погашения</t>
  </si>
  <si>
    <t>Чистый отток денежных средств от инвестиционной деятельности</t>
  </si>
  <si>
    <t>ДВИЖЕНИЕ ДЕНЕЖНЫХ СРЕДСТВ ОТ ФИНАНСОВОЙ ДЕЯТЕЛЬНОСТИ</t>
  </si>
  <si>
    <t>Поступления прочих привлеченных средств</t>
  </si>
  <si>
    <t>Погашение прочих привлеченных средств</t>
  </si>
  <si>
    <t>Дивиденды выплаченные</t>
  </si>
  <si>
    <t>Влияние изменений обменных курсов на  денежные средства и их эквиваленты</t>
  </si>
  <si>
    <t>Чистое изменение в денежных средствах и их эквивалентах</t>
  </si>
  <si>
    <t>Денежные и приравненные к ним средства по состоянию на начало периода</t>
  </si>
  <si>
    <t>Денежные и приравненные к ним средства по состоянию на конец периода</t>
  </si>
  <si>
    <t>И.о. главного бухгалтера</t>
  </si>
  <si>
    <t>ОАО " Коммерческий банк КЫРГЫЗСТАН"</t>
  </si>
  <si>
    <t>Отчет об изменениях в капитале на 31 марта 2015 год (включительно)</t>
  </si>
  <si>
    <t xml:space="preserve">Уставный капитал           </t>
  </si>
  <si>
    <t xml:space="preserve">Дополнительно оплаченный капитал               </t>
  </si>
  <si>
    <t xml:space="preserve">Общий банковский резерв       </t>
  </si>
  <si>
    <t xml:space="preserve">Нераспределенная прибыль          </t>
  </si>
  <si>
    <t xml:space="preserve">Итого капитал                </t>
  </si>
  <si>
    <t>На 01 января 2014 года</t>
  </si>
  <si>
    <t>Выпуск обыкновенных акций</t>
  </si>
  <si>
    <t xml:space="preserve">Итого совокупный доход за период </t>
  </si>
  <si>
    <t>Дивиденды объявленные</t>
  </si>
  <si>
    <t>Перевод нераспределенной прибыли в уставный капитал и дополнительно оплаченный капитал</t>
  </si>
  <si>
    <t>На 31 декабря 2014 года</t>
  </si>
  <si>
    <t>На 31 марта 2015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</si>
</sst>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11"/>
      <name val="Arial Cyr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7" fillId="0" borderId="0" xfId="40" applyFont="1" applyFill="1" applyBorder="1" applyAlignment="1">
      <alignment horizontal="center" wrapText="1"/>
      <protection/>
    </xf>
    <xf numFmtId="49" fontId="8" fillId="0" borderId="0" xfId="40" applyNumberFormat="1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/>
      <protection/>
    </xf>
    <xf numFmtId="14" fontId="8" fillId="0" borderId="10" xfId="40" applyNumberFormat="1" applyFont="1" applyFill="1" applyBorder="1" applyAlignment="1">
      <alignment horizontal="center"/>
      <protection/>
    </xf>
    <xf numFmtId="180" fontId="7" fillId="0" borderId="0" xfId="41" applyNumberFormat="1" applyFont="1" applyFill="1" applyAlignment="1">
      <alignment horizontal="right"/>
      <protection/>
    </xf>
    <xf numFmtId="0" fontId="8" fillId="0" borderId="0" xfId="39" applyFont="1" applyFill="1" applyBorder="1">
      <alignment/>
      <protection/>
    </xf>
    <xf numFmtId="180" fontId="8" fillId="0" borderId="0" xfId="68" applyNumberFormat="1" applyFont="1" applyFill="1" applyBorder="1" applyAlignment="1">
      <alignment/>
    </xf>
    <xf numFmtId="0" fontId="7" fillId="0" borderId="0" xfId="41" applyFont="1" applyFill="1" applyBorder="1" applyAlignment="1">
      <alignment/>
      <protection/>
    </xf>
    <xf numFmtId="0" fontId="7" fillId="0" borderId="0" xfId="41" applyFont="1" applyFill="1" applyBorder="1" applyAlignment="1">
      <alignment wrapText="1"/>
      <protection/>
    </xf>
    <xf numFmtId="49" fontId="7" fillId="0" borderId="0" xfId="42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180" fontId="8" fillId="0" borderId="11" xfId="68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40" applyFont="1" applyFill="1" applyBorder="1" applyAlignment="1">
      <alignment wrapText="1"/>
      <protection/>
    </xf>
    <xf numFmtId="14" fontId="8" fillId="0" borderId="0" xfId="40" applyNumberFormat="1" applyFont="1" applyFill="1" applyBorder="1" applyAlignment="1">
      <alignment horizontal="center"/>
      <protection/>
    </xf>
    <xf numFmtId="0" fontId="7" fillId="0" borderId="0" xfId="40" applyFont="1" applyFill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77" fontId="8" fillId="0" borderId="0" xfId="41" applyNumberFormat="1" applyFont="1" applyFill="1" applyBorder="1" applyAlignment="1">
      <alignment horizontal="right"/>
      <protection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7" fillId="0" borderId="12" xfId="41" applyNumberFormat="1" applyFont="1" applyFill="1" applyBorder="1" applyAlignment="1">
      <alignment horizontal="right"/>
      <protection/>
    </xf>
    <xf numFmtId="0" fontId="0" fillId="0" borderId="0" xfId="40" applyFont="1" applyFill="1" applyBorder="1" applyAlignment="1">
      <alignment/>
      <protection/>
    </xf>
    <xf numFmtId="180" fontId="0" fillId="0" borderId="0" xfId="41" applyNumberFormat="1" applyFont="1" applyFill="1" applyAlignment="1">
      <alignment horizontal="right"/>
      <protection/>
    </xf>
    <xf numFmtId="180" fontId="12" fillId="0" borderId="13" xfId="68" applyNumberFormat="1" applyFont="1" applyFill="1" applyBorder="1" applyAlignment="1">
      <alignment/>
    </xf>
    <xf numFmtId="180" fontId="12" fillId="0" borderId="0" xfId="68" applyNumberFormat="1" applyFont="1" applyFill="1" applyBorder="1" applyAlignment="1">
      <alignment/>
    </xf>
    <xf numFmtId="180" fontId="12" fillId="0" borderId="11" xfId="68" applyNumberFormat="1" applyFont="1" applyFill="1" applyBorder="1" applyAlignment="1">
      <alignment/>
    </xf>
    <xf numFmtId="0" fontId="53" fillId="0" borderId="0" xfId="40" applyFont="1" applyFill="1" applyBorder="1" applyAlignment="1">
      <alignment/>
      <protection/>
    </xf>
    <xf numFmtId="180" fontId="53" fillId="0" borderId="0" xfId="41" applyNumberFormat="1" applyFont="1" applyFill="1" applyAlignment="1">
      <alignment horizontal="right"/>
      <protection/>
    </xf>
    <xf numFmtId="180" fontId="54" fillId="0" borderId="0" xfId="68" applyNumberFormat="1" applyFont="1" applyFill="1" applyBorder="1" applyAlignment="1">
      <alignment/>
    </xf>
    <xf numFmtId="180" fontId="7" fillId="0" borderId="0" xfId="68" applyNumberFormat="1" applyFont="1" applyFill="1" applyBorder="1" applyAlignment="1">
      <alignment/>
    </xf>
    <xf numFmtId="180" fontId="0" fillId="0" borderId="0" xfId="68" applyNumberFormat="1" applyFont="1" applyFill="1" applyBorder="1" applyAlignment="1">
      <alignment/>
    </xf>
    <xf numFmtId="0" fontId="13" fillId="0" borderId="0" xfId="0" applyFont="1" applyFill="1" applyAlignment="1">
      <alignment/>
    </xf>
    <xf numFmtId="37" fontId="53" fillId="0" borderId="0" xfId="33" applyNumberFormat="1" applyFont="1" applyFill="1" applyAlignment="1">
      <alignment/>
    </xf>
    <xf numFmtId="180" fontId="54" fillId="0" borderId="11" xfId="34" applyNumberFormat="1" applyFont="1" applyFill="1" applyBorder="1" applyAlignment="1">
      <alignment/>
    </xf>
    <xf numFmtId="177" fontId="53" fillId="0" borderId="0" xfId="34" applyNumberFormat="1" applyFont="1" applyFill="1" applyBorder="1" applyAlignment="1">
      <alignment horizontal="left"/>
    </xf>
    <xf numFmtId="180" fontId="54" fillId="0" borderId="13" xfId="34" applyNumberFormat="1" applyFont="1" applyFill="1" applyBorder="1" applyAlignment="1">
      <alignment/>
    </xf>
    <xf numFmtId="180" fontId="5" fillId="0" borderId="11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39" applyFont="1" applyFill="1">
      <alignment/>
      <protection/>
    </xf>
    <xf numFmtId="180" fontId="6" fillId="0" borderId="0" xfId="0" applyNumberFormat="1" applyFont="1" applyFill="1" applyAlignment="1">
      <alignment/>
    </xf>
    <xf numFmtId="0" fontId="7" fillId="0" borderId="0" xfId="39" applyFont="1" applyFill="1">
      <alignment/>
      <protection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180" fontId="5" fillId="0" borderId="14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/>
    </xf>
    <xf numFmtId="0" fontId="8" fillId="0" borderId="0" xfId="40" applyFont="1" applyFill="1" applyBorder="1" applyAlignment="1">
      <alignment horizontal="left" wrapText="1"/>
      <protection/>
    </xf>
    <xf numFmtId="180" fontId="53" fillId="0" borderId="0" xfId="34" applyNumberFormat="1" applyFont="1" applyFill="1" applyBorder="1" applyAlignment="1">
      <alignment horizontal="left"/>
    </xf>
    <xf numFmtId="0" fontId="7" fillId="0" borderId="0" xfId="39" applyFont="1" applyFill="1" applyAlignment="1">
      <alignment/>
      <protection/>
    </xf>
    <xf numFmtId="0" fontId="7" fillId="0" borderId="0" xfId="40" applyFont="1" applyFill="1" applyBorder="1" applyAlignment="1">
      <alignment horizontal="left"/>
      <protection/>
    </xf>
    <xf numFmtId="0" fontId="8" fillId="0" borderId="0" xfId="40" applyFont="1" applyFill="1" applyBorder="1" applyAlignment="1">
      <alignment horizontal="left"/>
      <protection/>
    </xf>
    <xf numFmtId="0" fontId="8" fillId="0" borderId="0" xfId="39" applyFont="1" applyFill="1" applyAlignment="1">
      <alignment wrapText="1"/>
      <protection/>
    </xf>
    <xf numFmtId="0" fontId="9" fillId="0" borderId="0" xfId="0" applyFont="1" applyFill="1" applyAlignment="1">
      <alignment/>
    </xf>
    <xf numFmtId="0" fontId="7" fillId="0" borderId="0" xfId="40" applyFont="1" applyFill="1" applyBorder="1" applyAlignment="1">
      <alignment horizontal="left" vertical="center" wrapText="1"/>
      <protection/>
    </xf>
    <xf numFmtId="0" fontId="8" fillId="0" borderId="0" xfId="40" applyFont="1" applyFill="1" applyBorder="1" applyAlignment="1">
      <alignment horizontal="left" vertical="center" wrapText="1"/>
      <protection/>
    </xf>
    <xf numFmtId="0" fontId="7" fillId="0" borderId="0" xfId="40" applyFont="1" applyFill="1" applyBorder="1" applyAlignment="1">
      <alignment vertical="center" wrapText="1"/>
      <protection/>
    </xf>
    <xf numFmtId="0" fontId="7" fillId="0" borderId="0" xfId="41" applyFont="1" applyFill="1" applyBorder="1" applyAlignment="1">
      <alignment vertical="center" wrapText="1"/>
      <protection/>
    </xf>
    <xf numFmtId="180" fontId="54" fillId="0" borderId="0" xfId="41" applyNumberFormat="1" applyFont="1" applyFill="1" applyAlignment="1">
      <alignment horizontal="right"/>
      <protection/>
    </xf>
    <xf numFmtId="180" fontId="54" fillId="0" borderId="0" xfId="34" applyNumberFormat="1" applyFont="1" applyFill="1" applyBorder="1" applyAlignment="1">
      <alignment/>
    </xf>
    <xf numFmtId="180" fontId="7" fillId="0" borderId="0" xfId="41" applyNumberFormat="1" applyFont="1" applyFill="1" applyBorder="1" applyAlignment="1">
      <alignment horizontal="right"/>
      <protection/>
    </xf>
    <xf numFmtId="180" fontId="54" fillId="0" borderId="13" xfId="68" applyNumberFormat="1" applyFont="1" applyFill="1" applyBorder="1" applyAlignment="1">
      <alignment/>
    </xf>
    <xf numFmtId="49" fontId="7" fillId="0" borderId="0" xfId="40" applyNumberFormat="1" applyFont="1" applyFill="1" applyBorder="1" applyAlignment="1">
      <alignment horizontal="left" wrapText="1"/>
      <protection/>
    </xf>
    <xf numFmtId="180" fontId="53" fillId="0" borderId="0" xfId="0" applyNumberFormat="1" applyFont="1" applyFill="1" applyBorder="1" applyAlignment="1">
      <alignment/>
    </xf>
    <xf numFmtId="180" fontId="54" fillId="0" borderId="0" xfId="0" applyNumberFormat="1" applyFont="1" applyFill="1" applyBorder="1" applyAlignment="1">
      <alignment/>
    </xf>
    <xf numFmtId="49" fontId="8" fillId="0" borderId="0" xfId="40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31" fillId="0" borderId="15" xfId="35" applyFont="1" applyBorder="1" applyAlignment="1">
      <alignment vertical="top"/>
      <protection/>
    </xf>
    <xf numFmtId="0" fontId="32" fillId="0" borderId="15" xfId="0" applyFont="1" applyBorder="1" applyAlignment="1">
      <alignment horizontal="center" vertical="top" wrapText="1"/>
    </xf>
    <xf numFmtId="182" fontId="32" fillId="0" borderId="15" xfId="0" applyNumberFormat="1" applyFont="1" applyBorder="1" applyAlignment="1">
      <alignment horizontal="center" vertical="top" wrapText="1"/>
    </xf>
    <xf numFmtId="0" fontId="33" fillId="0" borderId="15" xfId="35" applyFont="1" applyBorder="1" applyAlignment="1">
      <alignment horizontal="left" vertical="top"/>
      <protection/>
    </xf>
    <xf numFmtId="180" fontId="33" fillId="0" borderId="15" xfId="35" applyNumberFormat="1" applyFont="1" applyFill="1" applyBorder="1" applyAlignment="1">
      <alignment/>
      <protection/>
    </xf>
    <xf numFmtId="0" fontId="33" fillId="0" borderId="15" xfId="35" applyFont="1" applyBorder="1" applyAlignment="1">
      <alignment horizontal="left" vertical="top" wrapText="1"/>
      <protection/>
    </xf>
    <xf numFmtId="180" fontId="33" fillId="0" borderId="16" xfId="35" applyNumberFormat="1" applyFont="1" applyFill="1" applyBorder="1" applyAlignment="1">
      <alignment/>
      <protection/>
    </xf>
    <xf numFmtId="0" fontId="33" fillId="0" borderId="17" xfId="35" applyFont="1" applyBorder="1" applyAlignment="1">
      <alignment horizontal="left" vertical="top" wrapText="1"/>
      <protection/>
    </xf>
    <xf numFmtId="180" fontId="33" fillId="0" borderId="18" xfId="35" applyNumberFormat="1" applyFont="1" applyFill="1" applyBorder="1" applyAlignment="1">
      <alignment/>
      <protection/>
    </xf>
    <xf numFmtId="0" fontId="31" fillId="0" borderId="15" xfId="35" applyFont="1" applyBorder="1" applyAlignment="1">
      <alignment horizontal="left" vertical="top"/>
      <protection/>
    </xf>
    <xf numFmtId="0" fontId="33" fillId="0" borderId="15" xfId="40" applyFont="1" applyBorder="1" applyAlignment="1">
      <alignment horizontal="left" wrapText="1"/>
      <protection/>
    </xf>
    <xf numFmtId="180" fontId="33" fillId="0" borderId="19" xfId="35" applyNumberFormat="1" applyFont="1" applyFill="1" applyBorder="1" applyAlignment="1">
      <alignment/>
      <protection/>
    </xf>
    <xf numFmtId="2" fontId="33" fillId="0" borderId="15" xfId="35" applyNumberFormat="1" applyFont="1" applyBorder="1" applyAlignment="1">
      <alignment horizontal="left" vertical="top" wrapText="1"/>
      <protection/>
    </xf>
    <xf numFmtId="0" fontId="33" fillId="0" borderId="19" xfId="35" applyFont="1" applyBorder="1" applyAlignment="1">
      <alignment horizontal="left" vertical="top"/>
      <protection/>
    </xf>
    <xf numFmtId="0" fontId="33" fillId="0" borderId="20" xfId="35" applyFont="1" applyBorder="1" applyAlignment="1">
      <alignment horizontal="left" vertical="top"/>
      <protection/>
    </xf>
    <xf numFmtId="180" fontId="33" fillId="0" borderId="20" xfId="35" applyNumberFormat="1" applyFont="1" applyFill="1" applyBorder="1" applyAlignment="1">
      <alignment/>
      <protection/>
    </xf>
    <xf numFmtId="0" fontId="31" fillId="0" borderId="18" xfId="35" applyFont="1" applyBorder="1" applyAlignment="1">
      <alignment vertical="top"/>
      <protection/>
    </xf>
    <xf numFmtId="0" fontId="33" fillId="0" borderId="15" xfId="35" applyFont="1" applyBorder="1" applyAlignment="1">
      <alignment vertical="top"/>
      <protection/>
    </xf>
    <xf numFmtId="0" fontId="33" fillId="0" borderId="19" xfId="35" applyFont="1" applyBorder="1" applyAlignment="1">
      <alignment vertical="top"/>
      <protection/>
    </xf>
    <xf numFmtId="0" fontId="33" fillId="0" borderId="20" xfId="35" applyFont="1" applyBorder="1" applyAlignment="1">
      <alignment vertical="top"/>
      <protection/>
    </xf>
    <xf numFmtId="180" fontId="33" fillId="33" borderId="15" xfId="35" applyNumberFormat="1" applyFont="1" applyFill="1" applyBorder="1" applyAlignment="1">
      <alignment/>
      <protection/>
    </xf>
    <xf numFmtId="180" fontId="33" fillId="34" borderId="15" xfId="35" applyNumberFormat="1" applyFont="1" applyFill="1" applyBorder="1" applyAlignment="1">
      <alignment/>
      <protection/>
    </xf>
    <xf numFmtId="180" fontId="33" fillId="33" borderId="19" xfId="35" applyNumberFormat="1" applyFont="1" applyFill="1" applyBorder="1" applyAlignment="1">
      <alignment horizontal="right"/>
      <protection/>
    </xf>
    <xf numFmtId="180" fontId="33" fillId="0" borderId="19" xfId="35" applyNumberFormat="1" applyFont="1" applyFill="1" applyBorder="1" applyAlignment="1">
      <alignment horizontal="right"/>
      <protection/>
    </xf>
    <xf numFmtId="180" fontId="33" fillId="0" borderId="20" xfId="35" applyNumberFormat="1" applyFont="1" applyFill="1" applyBorder="1" applyAlignment="1">
      <alignment horizontal="right"/>
      <protection/>
    </xf>
    <xf numFmtId="0" fontId="33" fillId="0" borderId="21" xfId="35" applyFont="1" applyBorder="1" applyAlignment="1">
      <alignment horizontal="left" vertical="top"/>
      <protection/>
    </xf>
    <xf numFmtId="180" fontId="33" fillId="0" borderId="21" xfId="35" applyNumberFormat="1" applyFont="1" applyFill="1" applyBorder="1" applyAlignment="1">
      <alignment horizontal="right"/>
      <protection/>
    </xf>
    <xf numFmtId="0" fontId="33" fillId="0" borderId="15" xfId="35" applyFont="1" applyBorder="1" applyAlignment="1">
      <alignment vertical="top" wrapText="1"/>
      <protection/>
    </xf>
    <xf numFmtId="180" fontId="31" fillId="0" borderId="15" xfId="35" applyNumberFormat="1" applyFont="1" applyFill="1" applyBorder="1" applyAlignment="1">
      <alignment horizontal="right"/>
      <protection/>
    </xf>
    <xf numFmtId="0" fontId="31" fillId="0" borderId="0" xfId="35" applyFont="1" applyBorder="1" applyAlignment="1">
      <alignment vertical="top"/>
      <protection/>
    </xf>
    <xf numFmtId="180" fontId="31" fillId="0" borderId="0" xfId="35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38" applyFont="1" applyAlignment="1" quotePrefix="1">
      <alignment horizontal="left"/>
      <protection/>
    </xf>
    <xf numFmtId="0" fontId="1" fillId="0" borderId="0" xfId="38" applyFont="1">
      <alignment/>
      <protection/>
    </xf>
    <xf numFmtId="0" fontId="8" fillId="0" borderId="0" xfId="38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38" applyFont="1" applyAlignment="1" quotePrefix="1">
      <alignment horizontal="left"/>
      <protection/>
    </xf>
    <xf numFmtId="0" fontId="7" fillId="0" borderId="0" xfId="38" applyFont="1">
      <alignment/>
      <protection/>
    </xf>
    <xf numFmtId="0" fontId="8" fillId="0" borderId="0" xfId="38" applyFont="1">
      <alignment/>
      <protection/>
    </xf>
    <xf numFmtId="0" fontId="8" fillId="0" borderId="0" xfId="38" applyFont="1" applyBorder="1" applyAlignment="1">
      <alignment horizontal="right"/>
      <protection/>
    </xf>
    <xf numFmtId="0" fontId="8" fillId="0" borderId="0" xfId="38" applyFont="1" applyBorder="1" applyAlignment="1">
      <alignment horizontal="center" wrapText="1"/>
      <protection/>
    </xf>
    <xf numFmtId="0" fontId="8" fillId="0" borderId="0" xfId="38" applyFont="1" applyBorder="1" applyAlignment="1">
      <alignment horizontal="center" vertical="center" wrapText="1"/>
      <protection/>
    </xf>
    <xf numFmtId="0" fontId="8" fillId="0" borderId="0" xfId="38" applyFont="1" applyBorder="1">
      <alignment/>
      <protection/>
    </xf>
    <xf numFmtId="0" fontId="7" fillId="0" borderId="0" xfId="38" applyFont="1" applyBorder="1">
      <alignment/>
      <protection/>
    </xf>
    <xf numFmtId="0" fontId="8" fillId="0" borderId="0" xfId="0" applyFont="1" applyBorder="1" applyAlignment="1">
      <alignment/>
    </xf>
    <xf numFmtId="3" fontId="7" fillId="0" borderId="0" xfId="38" applyNumberFormat="1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38" applyFont="1" applyBorder="1" applyAlignment="1" quotePrefix="1">
      <alignment horizontal="left" wrapText="1"/>
      <protection/>
    </xf>
    <xf numFmtId="3" fontId="8" fillId="0" borderId="22" xfId="38" applyNumberFormat="1" applyFont="1" applyBorder="1">
      <alignment/>
      <protection/>
    </xf>
    <xf numFmtId="180" fontId="7" fillId="0" borderId="10" xfId="41" applyNumberFormat="1" applyFont="1" applyFill="1" applyBorder="1" applyAlignment="1">
      <alignment horizontal="right"/>
      <protection/>
    </xf>
    <xf numFmtId="3" fontId="8" fillId="0" borderId="0" xfId="38" applyNumberFormat="1" applyFont="1" applyBorder="1">
      <alignment/>
      <protection/>
    </xf>
    <xf numFmtId="3" fontId="0" fillId="0" borderId="0" xfId="38" applyNumberFormat="1" applyFont="1" applyBorder="1">
      <alignment/>
      <protection/>
    </xf>
    <xf numFmtId="3" fontId="7" fillId="0" borderId="0" xfId="41" applyNumberFormat="1" applyFont="1" applyFill="1" applyBorder="1" applyAlignment="1">
      <alignment horizontal="right"/>
      <protection/>
    </xf>
    <xf numFmtId="180" fontId="8" fillId="0" borderId="22" xfId="41" applyNumberFormat="1" applyFont="1" applyFill="1" applyBorder="1" applyAlignment="1">
      <alignment horizontal="right"/>
      <protection/>
    </xf>
    <xf numFmtId="3" fontId="8" fillId="0" borderId="22" xfId="41" applyNumberFormat="1" applyFont="1" applyFill="1" applyBorder="1" applyAlignment="1">
      <alignment horizontal="right"/>
      <protection/>
    </xf>
    <xf numFmtId="0" fontId="8" fillId="0" borderId="0" xfId="38" applyFont="1" applyBorder="1" applyAlignment="1">
      <alignment wrapText="1"/>
      <protection/>
    </xf>
    <xf numFmtId="0" fontId="8" fillId="0" borderId="0" xfId="0" applyFont="1" applyFill="1" applyBorder="1" applyAlignment="1">
      <alignment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Normal_Worksheet in TB LS Blank Leadsheet Excel Template - Used by Trial Balance to Create Leadsheets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D4" sqref="D4"/>
    </sheetView>
  </sheetViews>
  <sheetFormatPr defaultColWidth="9.140625" defaultRowHeight="12.75"/>
  <cols>
    <col min="1" max="1" width="54.00390625" style="43" customWidth="1"/>
    <col min="2" max="2" width="20.57421875" style="24" customWidth="1"/>
    <col min="3" max="3" width="23.00390625" style="24" customWidth="1"/>
    <col min="4" max="4" width="25.57421875" style="48" bestFit="1" customWidth="1"/>
    <col min="5" max="5" width="13.7109375" style="48" customWidth="1"/>
    <col min="6" max="6" width="11.00390625" style="43" bestFit="1" customWidth="1"/>
    <col min="7" max="7" width="11.57421875" style="43" bestFit="1" customWidth="1"/>
    <col min="8" max="16384" width="9.140625" style="43" customWidth="1"/>
  </cols>
  <sheetData>
    <row r="1" spans="1:3" ht="15">
      <c r="A1" s="70" t="s">
        <v>10</v>
      </c>
      <c r="B1" s="70"/>
      <c r="C1" s="70"/>
    </row>
    <row r="2" spans="1:5" ht="15.75" thickBot="1">
      <c r="A2" s="71" t="s">
        <v>56</v>
      </c>
      <c r="B2" s="71"/>
      <c r="C2" s="71"/>
      <c r="D2" s="13"/>
      <c r="E2" s="13"/>
    </row>
    <row r="3" spans="4:5" ht="15">
      <c r="D3" s="49"/>
      <c r="E3" s="42"/>
    </row>
    <row r="4" spans="1:5" ht="12.75" customHeight="1">
      <c r="A4" s="1"/>
      <c r="B4" s="2" t="s">
        <v>49</v>
      </c>
      <c r="C4" s="69" t="s">
        <v>60</v>
      </c>
      <c r="D4" s="2" t="s">
        <v>60</v>
      </c>
      <c r="E4" s="50"/>
    </row>
    <row r="5" spans="1:5" ht="15">
      <c r="A5" s="14"/>
      <c r="B5" s="15" t="s">
        <v>51</v>
      </c>
      <c r="C5" s="15" t="s">
        <v>52</v>
      </c>
      <c r="D5" s="15" t="s">
        <v>53</v>
      </c>
      <c r="E5" s="15"/>
    </row>
    <row r="6" spans="1:4" ht="15.75" thickBot="1">
      <c r="A6" s="51" t="s">
        <v>0</v>
      </c>
      <c r="B6" s="4" t="s">
        <v>50</v>
      </c>
      <c r="C6" s="4" t="s">
        <v>50</v>
      </c>
      <c r="D6" s="4" t="s">
        <v>50</v>
      </c>
    </row>
    <row r="7" spans="1:4" ht="15">
      <c r="A7" s="51"/>
      <c r="B7" s="15"/>
      <c r="C7" s="15"/>
      <c r="D7" s="15"/>
    </row>
    <row r="8" spans="1:4" ht="14.25">
      <c r="A8" s="16" t="s">
        <v>41</v>
      </c>
      <c r="B8" s="37">
        <v>857453</v>
      </c>
      <c r="C8" s="37">
        <v>830812</v>
      </c>
      <c r="D8" s="67">
        <v>661525</v>
      </c>
    </row>
    <row r="9" spans="1:4" ht="14.25">
      <c r="A9" s="16" t="s">
        <v>38</v>
      </c>
      <c r="B9" s="37">
        <v>610977</v>
      </c>
      <c r="C9" s="37">
        <v>611765</v>
      </c>
      <c r="D9" s="67">
        <v>503764</v>
      </c>
    </row>
    <row r="10" spans="1:4" ht="14.25">
      <c r="A10" s="16" t="s">
        <v>39</v>
      </c>
      <c r="B10" s="37">
        <v>980937</v>
      </c>
      <c r="C10" s="37">
        <v>624196</v>
      </c>
      <c r="D10" s="67">
        <v>303506</v>
      </c>
    </row>
    <row r="11" spans="1:4" ht="15">
      <c r="A11" s="51" t="s">
        <v>40</v>
      </c>
      <c r="B11" s="62">
        <f>B8+B9+B10</f>
        <v>2449367</v>
      </c>
      <c r="C11" s="62">
        <f>C8+C9+C10</f>
        <v>2066773</v>
      </c>
      <c r="D11" s="68">
        <f>SUM(D8:D10)</f>
        <v>1468795</v>
      </c>
    </row>
    <row r="12" spans="1:4" ht="14.25">
      <c r="A12" s="16" t="s">
        <v>57</v>
      </c>
      <c r="B12" s="32">
        <v>954456</v>
      </c>
      <c r="C12" s="32">
        <v>449551</v>
      </c>
      <c r="D12" s="67">
        <v>214462</v>
      </c>
    </row>
    <row r="13" spans="1:4" ht="14.25">
      <c r="A13" s="58" t="s">
        <v>37</v>
      </c>
      <c r="B13" s="32">
        <v>-1900</v>
      </c>
      <c r="C13" s="32">
        <v>-3046</v>
      </c>
      <c r="D13" s="67">
        <v>-357</v>
      </c>
    </row>
    <row r="14" spans="1:4" ht="15">
      <c r="A14" s="59" t="s">
        <v>25</v>
      </c>
      <c r="B14" s="32">
        <f>SUM(B12:B13)</f>
        <v>952556</v>
      </c>
      <c r="C14" s="32">
        <f>SUM(C12:C13)</f>
        <v>446505</v>
      </c>
      <c r="D14" s="67">
        <f>SUM(D12:D13)</f>
        <v>214105</v>
      </c>
    </row>
    <row r="15" spans="1:4" ht="14.25">
      <c r="A15" s="16" t="s">
        <v>42</v>
      </c>
      <c r="B15" s="32">
        <v>318365</v>
      </c>
      <c r="C15" s="32">
        <v>193148</v>
      </c>
      <c r="D15" s="67">
        <v>190176</v>
      </c>
    </row>
    <row r="16" spans="1:7" ht="14.25">
      <c r="A16" s="58" t="s">
        <v>24</v>
      </c>
      <c r="B16" s="32">
        <v>5224419</v>
      </c>
      <c r="C16" s="32">
        <v>4369218</v>
      </c>
      <c r="D16" s="67">
        <v>3091302</v>
      </c>
      <c r="G16" s="45"/>
    </row>
    <row r="17" spans="1:7" ht="14.25">
      <c r="A17" s="58" t="s">
        <v>37</v>
      </c>
      <c r="B17" s="32">
        <v>-247082</v>
      </c>
      <c r="C17" s="32">
        <v>-200916</v>
      </c>
      <c r="D17" s="67">
        <v>-164041</v>
      </c>
      <c r="G17" s="45"/>
    </row>
    <row r="18" spans="1:7" ht="15">
      <c r="A18" s="59" t="s">
        <v>25</v>
      </c>
      <c r="B18" s="32">
        <f>SUM(B16:B17)</f>
        <v>4977337</v>
      </c>
      <c r="C18" s="32">
        <f>SUM(C16:C17)</f>
        <v>4168302</v>
      </c>
      <c r="D18" s="67">
        <f>SUM(D16:D17)</f>
        <v>2927261</v>
      </c>
      <c r="G18" s="45"/>
    </row>
    <row r="19" spans="1:7" ht="57">
      <c r="A19" s="16" t="s">
        <v>4</v>
      </c>
      <c r="B19" s="32">
        <v>0</v>
      </c>
      <c r="C19" s="32">
        <v>14097</v>
      </c>
      <c r="D19" s="67">
        <v>364</v>
      </c>
      <c r="G19" s="45"/>
    </row>
    <row r="20" spans="1:7" ht="14.25">
      <c r="A20" s="66" t="s">
        <v>54</v>
      </c>
      <c r="B20" s="32">
        <v>0</v>
      </c>
      <c r="C20" s="32">
        <v>116347</v>
      </c>
      <c r="D20" s="67"/>
      <c r="G20" s="45"/>
    </row>
    <row r="21" spans="1:4" ht="14.25">
      <c r="A21" s="16" t="s">
        <v>1</v>
      </c>
      <c r="B21" s="32">
        <v>470332</v>
      </c>
      <c r="C21" s="32">
        <v>310225</v>
      </c>
      <c r="D21" s="67">
        <v>178738</v>
      </c>
    </row>
    <row r="22" spans="1:4" ht="13.5" customHeight="1">
      <c r="A22" s="16" t="s">
        <v>2</v>
      </c>
      <c r="B22" s="32">
        <v>191318</v>
      </c>
      <c r="C22" s="32">
        <v>172964</v>
      </c>
      <c r="D22" s="67">
        <v>174779</v>
      </c>
    </row>
    <row r="23" spans="1:4" ht="13.5" customHeight="1">
      <c r="A23" s="16"/>
      <c r="B23" s="32"/>
      <c r="C23" s="32"/>
      <c r="D23" s="67"/>
    </row>
    <row r="24" spans="1:6" ht="15.75" thickBot="1">
      <c r="A24" s="51" t="s">
        <v>47</v>
      </c>
      <c r="B24" s="38">
        <f>B11+B14+B15+B18+B21+B22+B19+B20</f>
        <v>9359275</v>
      </c>
      <c r="C24" s="38">
        <f>C11+C14+C15+C18+C21+C22+C19+C20</f>
        <v>7488361</v>
      </c>
      <c r="D24" s="38">
        <f>D11+D14+D15+D18+D21+D22+D19+D20</f>
        <v>5154218</v>
      </c>
      <c r="E24" s="19"/>
      <c r="F24" s="45"/>
    </row>
    <row r="25" spans="1:6" ht="15.75" thickTop="1">
      <c r="A25" s="51"/>
      <c r="B25" s="63"/>
      <c r="C25" s="63"/>
      <c r="D25" s="63"/>
      <c r="E25" s="19"/>
      <c r="F25" s="45"/>
    </row>
    <row r="26" spans="1:3" ht="15">
      <c r="A26" s="51" t="s">
        <v>48</v>
      </c>
      <c r="B26" s="39"/>
      <c r="C26" s="39"/>
    </row>
    <row r="27" spans="1:3" ht="14.25">
      <c r="A27" s="16" t="s">
        <v>3</v>
      </c>
      <c r="B27" s="39"/>
      <c r="C27" s="39"/>
    </row>
    <row r="28" spans="1:4" ht="14.25">
      <c r="A28" s="16" t="s">
        <v>21</v>
      </c>
      <c r="B28" s="52">
        <v>867916</v>
      </c>
      <c r="C28" s="52">
        <v>801555</v>
      </c>
      <c r="D28" s="48">
        <v>299842</v>
      </c>
    </row>
    <row r="29" spans="1:4" ht="14.25">
      <c r="A29" s="53" t="s">
        <v>22</v>
      </c>
      <c r="B29" s="32">
        <v>6275925</v>
      </c>
      <c r="C29" s="32">
        <v>5080313</v>
      </c>
      <c r="D29" s="48">
        <v>3765232</v>
      </c>
    </row>
    <row r="30" spans="1:4" ht="14.25">
      <c r="A30" s="54" t="s">
        <v>23</v>
      </c>
      <c r="B30" s="32">
        <v>1063990</v>
      </c>
      <c r="C30" s="32">
        <v>562904</v>
      </c>
      <c r="D30" s="48">
        <f>216074+432</f>
        <v>216506</v>
      </c>
    </row>
    <row r="31" spans="1:4" ht="14.25">
      <c r="A31" s="54" t="s">
        <v>18</v>
      </c>
      <c r="B31" s="32">
        <v>2400</v>
      </c>
      <c r="C31" s="32">
        <v>3500</v>
      </c>
      <c r="D31" s="48">
        <v>3800</v>
      </c>
    </row>
    <row r="32" spans="1:4" ht="14.25">
      <c r="A32" s="54" t="s">
        <v>17</v>
      </c>
      <c r="B32" s="32">
        <v>4020</v>
      </c>
      <c r="C32" s="32">
        <v>3320</v>
      </c>
      <c r="D32" s="48">
        <v>3320</v>
      </c>
    </row>
    <row r="33" spans="1:4" ht="57">
      <c r="A33" s="16" t="s">
        <v>4</v>
      </c>
      <c r="B33" s="32">
        <v>1187</v>
      </c>
      <c r="C33" s="32">
        <v>13486</v>
      </c>
      <c r="D33" s="48">
        <v>3594</v>
      </c>
    </row>
    <row r="34" spans="1:4" ht="14.25">
      <c r="A34" s="54" t="s">
        <v>5</v>
      </c>
      <c r="B34" s="32">
        <v>129197</v>
      </c>
      <c r="C34" s="32">
        <v>122921</v>
      </c>
      <c r="D34" s="48">
        <v>92512</v>
      </c>
    </row>
    <row r="35" spans="1:3" ht="14.25">
      <c r="A35" s="54"/>
      <c r="B35" s="32"/>
      <c r="C35" s="32"/>
    </row>
    <row r="36" spans="1:5" ht="15">
      <c r="A36" s="51" t="s">
        <v>46</v>
      </c>
      <c r="B36" s="40">
        <f>SUM(B28:B34)</f>
        <v>8344635</v>
      </c>
      <c r="C36" s="40">
        <f>SUM(C28:C34)</f>
        <v>6587999</v>
      </c>
      <c r="D36" s="40">
        <f>SUM(D28:D34)</f>
        <v>4384806</v>
      </c>
      <c r="E36" s="19"/>
    </row>
    <row r="37" spans="1:4" ht="15">
      <c r="A37" s="16"/>
      <c r="B37" s="39"/>
      <c r="C37" s="39"/>
      <c r="D37" s="19"/>
    </row>
    <row r="38" spans="1:3" ht="12.75" customHeight="1">
      <c r="A38" s="16" t="s">
        <v>19</v>
      </c>
      <c r="B38" s="20"/>
      <c r="C38" s="20"/>
    </row>
    <row r="39" spans="1:4" ht="14.25">
      <c r="A39" s="16" t="s">
        <v>20</v>
      </c>
      <c r="B39" s="5">
        <v>781987</v>
      </c>
      <c r="C39" s="5">
        <v>622243</v>
      </c>
      <c r="D39" s="48">
        <v>521126</v>
      </c>
    </row>
    <row r="40" spans="1:3" ht="14.25">
      <c r="A40" s="16" t="s">
        <v>12</v>
      </c>
      <c r="B40" s="5">
        <v>610</v>
      </c>
      <c r="C40" s="5">
        <v>567</v>
      </c>
    </row>
    <row r="41" spans="1:4" ht="14.25">
      <c r="A41" s="16" t="s">
        <v>15</v>
      </c>
      <c r="B41" s="5"/>
      <c r="C41" s="5"/>
      <c r="D41" s="48">
        <v>18</v>
      </c>
    </row>
    <row r="42" spans="1:4" ht="14.25">
      <c r="A42" s="16" t="s">
        <v>16</v>
      </c>
      <c r="B42" s="25">
        <v>232043</v>
      </c>
      <c r="C42" s="25">
        <v>277552</v>
      </c>
      <c r="D42" s="48">
        <v>248268</v>
      </c>
    </row>
    <row r="43" spans="1:3" ht="14.25">
      <c r="A43" s="16"/>
      <c r="B43" s="64"/>
      <c r="C43" s="64"/>
    </row>
    <row r="44" spans="1:5" ht="15">
      <c r="A44" s="55" t="s">
        <v>44</v>
      </c>
      <c r="B44" s="18">
        <f>SUM(B39:B42)</f>
        <v>1014640</v>
      </c>
      <c r="C44" s="18">
        <f>SUM(C39:C42)</f>
        <v>900362</v>
      </c>
      <c r="D44" s="18">
        <f>SUM(D39:D42)</f>
        <v>769412</v>
      </c>
      <c r="E44" s="21"/>
    </row>
    <row r="45" spans="1:5" ht="15">
      <c r="A45" s="55"/>
      <c r="B45" s="18"/>
      <c r="C45" s="18"/>
      <c r="D45" s="18"/>
      <c r="E45" s="21"/>
    </row>
    <row r="46" spans="1:5" ht="15.75" thickBot="1">
      <c r="A46" s="56" t="s">
        <v>45</v>
      </c>
      <c r="B46" s="17">
        <f>B44+B36</f>
        <v>9359275</v>
      </c>
      <c r="C46" s="17">
        <f>C36+C44</f>
        <v>7488361</v>
      </c>
      <c r="D46" s="17">
        <f>D44+D36</f>
        <v>5154218</v>
      </c>
      <c r="E46" s="19"/>
    </row>
    <row r="47" spans="1:5" ht="15" thickTop="1">
      <c r="A47" s="16"/>
      <c r="D47" s="20"/>
      <c r="E47" s="20"/>
    </row>
    <row r="48" spans="1:3" ht="14.25">
      <c r="A48" s="57"/>
      <c r="B48" s="23"/>
      <c r="C48" s="23">
        <f>C46-C24</f>
        <v>0</v>
      </c>
    </row>
    <row r="49" spans="1:3" ht="14.25">
      <c r="A49" s="57"/>
      <c r="B49" s="23"/>
      <c r="C49" s="23"/>
    </row>
    <row r="50" spans="1:3" ht="14.25">
      <c r="A50" s="57"/>
      <c r="B50" s="23"/>
      <c r="C50" s="23"/>
    </row>
    <row r="53" spans="1:3" ht="14.25">
      <c r="A53" s="43" t="s">
        <v>13</v>
      </c>
      <c r="B53" s="43"/>
      <c r="C53" s="43" t="s">
        <v>14</v>
      </c>
    </row>
    <row r="54" spans="2:3" ht="14.25">
      <c r="B54" s="43"/>
      <c r="C54" s="43"/>
    </row>
    <row r="55" spans="2:3" ht="14.25">
      <c r="B55" s="43"/>
      <c r="C55" s="43"/>
    </row>
    <row r="56" spans="1:3" ht="14.25">
      <c r="A56" s="43" t="s">
        <v>58</v>
      </c>
      <c r="B56" s="43"/>
      <c r="C56" s="43" t="s">
        <v>59</v>
      </c>
    </row>
    <row r="57" spans="2:3" ht="14.25">
      <c r="B57" s="22"/>
      <c r="C57" s="22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64.8515625" style="0" customWidth="1"/>
    <col min="2" max="3" width="22.7109375" style="0" customWidth="1"/>
  </cols>
  <sheetData>
    <row r="1" spans="1:3" ht="12.75">
      <c r="A1" s="74"/>
      <c r="B1" s="75"/>
      <c r="C1" s="75"/>
    </row>
    <row r="2" spans="1:3" ht="15">
      <c r="A2" s="76" t="s">
        <v>61</v>
      </c>
      <c r="B2" s="77"/>
      <c r="C2" s="77"/>
    </row>
    <row r="3" spans="1:3" ht="15">
      <c r="A3" s="78" t="s">
        <v>62</v>
      </c>
      <c r="B3" s="79"/>
      <c r="C3" s="80"/>
    </row>
    <row r="4" spans="1:3" ht="12.75">
      <c r="A4" s="81"/>
      <c r="B4" s="81"/>
      <c r="C4" s="81"/>
    </row>
    <row r="5" spans="1:3" ht="35.25" customHeight="1">
      <c r="A5" s="82"/>
      <c r="B5" s="83" t="s">
        <v>63</v>
      </c>
      <c r="C5" s="83" t="s">
        <v>64</v>
      </c>
    </row>
    <row r="6" spans="1:3" ht="18.75" customHeight="1">
      <c r="A6" s="82" t="s">
        <v>65</v>
      </c>
      <c r="B6" s="84" t="s">
        <v>66</v>
      </c>
      <c r="C6" s="84" t="s">
        <v>66</v>
      </c>
    </row>
    <row r="7" spans="1:3" ht="12.75">
      <c r="A7" s="85" t="s">
        <v>67</v>
      </c>
      <c r="B7" s="86">
        <v>279551</v>
      </c>
      <c r="C7" s="86">
        <v>235876</v>
      </c>
    </row>
    <row r="8" spans="1:3" ht="12.75">
      <c r="A8" s="85" t="s">
        <v>68</v>
      </c>
      <c r="B8" s="86">
        <v>-121184</v>
      </c>
      <c r="C8" s="86">
        <v>-87425</v>
      </c>
    </row>
    <row r="9" spans="1:3" ht="12.75">
      <c r="A9" s="85" t="s">
        <v>69</v>
      </c>
      <c r="B9" s="86">
        <v>54154</v>
      </c>
      <c r="C9" s="86">
        <v>42026</v>
      </c>
    </row>
    <row r="10" spans="1:3" ht="12.75">
      <c r="A10" s="85" t="s">
        <v>70</v>
      </c>
      <c r="B10" s="86">
        <v>-663</v>
      </c>
      <c r="C10" s="86">
        <v>-240</v>
      </c>
    </row>
    <row r="11" spans="1:3" ht="12.75">
      <c r="A11" s="85" t="s">
        <v>71</v>
      </c>
      <c r="B11" s="86">
        <v>29704</v>
      </c>
      <c r="C11" s="86">
        <v>29621</v>
      </c>
    </row>
    <row r="12" spans="1:3" ht="39" customHeight="1">
      <c r="A12" s="87" t="s">
        <v>72</v>
      </c>
      <c r="B12" s="86">
        <v>0</v>
      </c>
      <c r="C12" s="86">
        <v>1544</v>
      </c>
    </row>
    <row r="13" spans="1:3" ht="15" customHeight="1">
      <c r="A13" s="87" t="s">
        <v>73</v>
      </c>
      <c r="B13" s="86">
        <v>-161</v>
      </c>
      <c r="C13" s="86">
        <v>1296</v>
      </c>
    </row>
    <row r="14" spans="1:3" ht="14.25" customHeight="1">
      <c r="A14" s="87" t="s">
        <v>74</v>
      </c>
      <c r="B14" s="88">
        <v>-164339</v>
      </c>
      <c r="C14" s="88">
        <v>-137651</v>
      </c>
    </row>
    <row r="15" spans="1:3" ht="27" customHeight="1">
      <c r="A15" s="89" t="s">
        <v>75</v>
      </c>
      <c r="B15" s="86">
        <f>SUM(B7:B14)</f>
        <v>77062</v>
      </c>
      <c r="C15" s="86">
        <f>SUM(C7:C14)</f>
        <v>85047</v>
      </c>
    </row>
    <row r="16" spans="1:3" ht="13.5" customHeight="1">
      <c r="A16" s="87" t="s">
        <v>76</v>
      </c>
      <c r="B16" s="90"/>
      <c r="C16" s="90"/>
    </row>
    <row r="17" spans="1:3" ht="12.75">
      <c r="A17" s="91" t="s">
        <v>77</v>
      </c>
      <c r="B17" s="86"/>
      <c r="C17" s="86"/>
    </row>
    <row r="18" spans="1:3" ht="25.5" customHeight="1">
      <c r="A18" s="92" t="s">
        <v>4</v>
      </c>
      <c r="B18" s="86">
        <v>0</v>
      </c>
      <c r="C18" s="86">
        <v>-14097</v>
      </c>
    </row>
    <row r="19" spans="1:3" ht="12.75">
      <c r="A19" s="85" t="s">
        <v>78</v>
      </c>
      <c r="B19" s="86">
        <v>0</v>
      </c>
      <c r="C19" s="86">
        <v>-116347</v>
      </c>
    </row>
    <row r="20" spans="1:3" ht="13.5" customHeight="1">
      <c r="A20" s="87" t="s">
        <v>79</v>
      </c>
      <c r="B20" s="86">
        <v>-438693</v>
      </c>
      <c r="C20" s="86">
        <v>31717</v>
      </c>
    </row>
    <row r="21" spans="1:3" ht="15" customHeight="1">
      <c r="A21" s="87" t="s">
        <v>80</v>
      </c>
      <c r="B21" s="86">
        <v>-165221</v>
      </c>
      <c r="C21" s="86">
        <v>-53219</v>
      </c>
    </row>
    <row r="22" spans="1:3" ht="13.5" customHeight="1">
      <c r="A22" s="87" t="s">
        <v>2</v>
      </c>
      <c r="B22" s="86">
        <v>-7354</v>
      </c>
      <c r="C22" s="86">
        <v>-56367</v>
      </c>
    </row>
    <row r="23" spans="1:3" ht="12.75">
      <c r="A23" s="91" t="s">
        <v>81</v>
      </c>
      <c r="B23" s="86"/>
      <c r="C23" s="86"/>
    </row>
    <row r="24" spans="1:3" ht="14.25" customHeight="1">
      <c r="A24" s="87" t="s">
        <v>82</v>
      </c>
      <c r="B24" s="86">
        <v>-520167</v>
      </c>
      <c r="C24" s="86">
        <f>136110+53595</f>
        <v>189705</v>
      </c>
    </row>
    <row r="25" spans="1:3" ht="13.5" customHeight="1">
      <c r="A25" s="87" t="s">
        <v>83</v>
      </c>
      <c r="B25" s="86">
        <v>1073364</v>
      </c>
      <c r="C25" s="86">
        <v>142707</v>
      </c>
    </row>
    <row r="26" spans="1:3" ht="25.5" customHeight="1">
      <c r="A26" s="92" t="s">
        <v>4</v>
      </c>
      <c r="B26" s="86">
        <v>554</v>
      </c>
      <c r="C26" s="86">
        <v>0</v>
      </c>
    </row>
    <row r="27" spans="1:3" ht="14.25" customHeight="1" thickBot="1">
      <c r="A27" s="87" t="s">
        <v>5</v>
      </c>
      <c r="B27" s="93">
        <v>-30882</v>
      </c>
      <c r="C27" s="93">
        <v>-422</v>
      </c>
    </row>
    <row r="28" spans="1:3" ht="26.25" customHeight="1">
      <c r="A28" s="94" t="s">
        <v>84</v>
      </c>
      <c r="B28" s="90">
        <f>SUM(B15:B27)</f>
        <v>-11337</v>
      </c>
      <c r="C28" s="90">
        <f>SUM(C15:C27)</f>
        <v>208724</v>
      </c>
    </row>
    <row r="29" spans="1:3" ht="13.5" thickBot="1">
      <c r="A29" s="95" t="s">
        <v>85</v>
      </c>
      <c r="B29" s="93">
        <v>-3365</v>
      </c>
      <c r="C29" s="93">
        <v>-6000</v>
      </c>
    </row>
    <row r="30" spans="1:3" ht="13.5" thickBot="1">
      <c r="A30" s="96" t="s">
        <v>86</v>
      </c>
      <c r="B30" s="97">
        <f>B28+B29</f>
        <v>-14702</v>
      </c>
      <c r="C30" s="97">
        <f>C28+C29</f>
        <v>202724</v>
      </c>
    </row>
    <row r="31" spans="1:3" ht="12.75">
      <c r="A31" s="98" t="s">
        <v>87</v>
      </c>
      <c r="B31" s="90"/>
      <c r="C31" s="90"/>
    </row>
    <row r="32" spans="1:3" ht="12.75">
      <c r="A32" s="99" t="s">
        <v>88</v>
      </c>
      <c r="B32" s="86">
        <v>-60349</v>
      </c>
      <c r="C32" s="86">
        <v>-45757</v>
      </c>
    </row>
    <row r="33" spans="1:3" ht="12.75">
      <c r="A33" s="99" t="s">
        <v>89</v>
      </c>
      <c r="B33" s="86">
        <v>196</v>
      </c>
      <c r="C33" s="86">
        <v>23</v>
      </c>
    </row>
    <row r="34" spans="1:3" ht="12.75">
      <c r="A34" s="99" t="s">
        <v>90</v>
      </c>
      <c r="B34" s="86">
        <v>-185474</v>
      </c>
      <c r="C34" s="86">
        <v>-84230</v>
      </c>
    </row>
    <row r="35" spans="1:3" ht="13.5" thickBot="1">
      <c r="A35" s="100" t="s">
        <v>91</v>
      </c>
      <c r="B35" s="93">
        <v>84230</v>
      </c>
      <c r="C35" s="93">
        <v>49000</v>
      </c>
    </row>
    <row r="36" spans="1:3" ht="13.5" thickBot="1">
      <c r="A36" s="101" t="s">
        <v>92</v>
      </c>
      <c r="B36" s="97">
        <f>SUM(B32:B35)</f>
        <v>-161397</v>
      </c>
      <c r="C36" s="97">
        <f>SUM(C32:C35)</f>
        <v>-80964</v>
      </c>
    </row>
    <row r="37" spans="1:3" ht="12.75">
      <c r="A37" s="82" t="s">
        <v>93</v>
      </c>
      <c r="B37" s="86"/>
      <c r="C37" s="86"/>
    </row>
    <row r="38" spans="1:3" ht="12.75">
      <c r="A38" s="99" t="s">
        <v>94</v>
      </c>
      <c r="B38" s="86">
        <v>521897</v>
      </c>
      <c r="C38" s="86">
        <v>47343</v>
      </c>
    </row>
    <row r="39" spans="1:3" ht="12.75">
      <c r="A39" s="99" t="s">
        <v>95</v>
      </c>
      <c r="B39" s="102">
        <v>0</v>
      </c>
      <c r="C39" s="103">
        <v>-6853</v>
      </c>
    </row>
    <row r="40" spans="1:3" ht="13.5" thickBot="1">
      <c r="A40" s="95" t="s">
        <v>96</v>
      </c>
      <c r="B40" s="104">
        <v>-235</v>
      </c>
      <c r="C40" s="105">
        <v>-263</v>
      </c>
    </row>
    <row r="41" spans="1:3" ht="13.5" thickBot="1">
      <c r="A41" s="96" t="s">
        <v>86</v>
      </c>
      <c r="B41" s="106">
        <f>SUM(B38:B40)</f>
        <v>521662</v>
      </c>
      <c r="C41" s="106">
        <f>SUM(C38:C40)</f>
        <v>40227</v>
      </c>
    </row>
    <row r="42" spans="1:3" ht="12.75">
      <c r="A42" s="107"/>
      <c r="B42" s="108"/>
      <c r="C42" s="108"/>
    </row>
    <row r="43" spans="1:3" ht="25.5" customHeight="1">
      <c r="A43" s="109" t="s">
        <v>97</v>
      </c>
      <c r="B43" s="86">
        <v>-51025</v>
      </c>
      <c r="C43" s="86">
        <v>16339</v>
      </c>
    </row>
    <row r="44" spans="1:3" ht="14.25" customHeight="1">
      <c r="A44" s="109" t="s">
        <v>98</v>
      </c>
      <c r="B44" s="86">
        <f>B30+B36+B41+B43</f>
        <v>294538</v>
      </c>
      <c r="C44" s="86">
        <f>C30+C36+C41+C43</f>
        <v>178326</v>
      </c>
    </row>
    <row r="45" spans="1:3" ht="12.75">
      <c r="A45" s="99" t="s">
        <v>99</v>
      </c>
      <c r="B45" s="86">
        <v>2154829</v>
      </c>
      <c r="C45" s="86">
        <v>1888447</v>
      </c>
    </row>
    <row r="46" spans="1:3" ht="12.75">
      <c r="A46" s="82" t="s">
        <v>100</v>
      </c>
      <c r="B46" s="110">
        <f>SUM(B44:B45)</f>
        <v>2449367</v>
      </c>
      <c r="C46" s="110">
        <f>SUM(C44:C45)</f>
        <v>2066773</v>
      </c>
    </row>
    <row r="47" spans="1:3" ht="12.75">
      <c r="A47" s="111"/>
      <c r="B47" s="112"/>
      <c r="C47" s="112"/>
    </row>
    <row r="48" spans="1:3" ht="12.75">
      <c r="A48" s="111"/>
      <c r="B48" s="112"/>
      <c r="C48" s="112"/>
    </row>
    <row r="49" spans="1:3" ht="14.25">
      <c r="A49" s="113"/>
      <c r="B49" s="22"/>
      <c r="C49" s="24"/>
    </row>
    <row r="50" spans="1:3" ht="14.25">
      <c r="A50" s="113" t="s">
        <v>13</v>
      </c>
      <c r="B50" s="45"/>
      <c r="C50" s="113" t="s">
        <v>14</v>
      </c>
    </row>
    <row r="51" spans="1:3" ht="14.25">
      <c r="A51" s="113"/>
      <c r="B51" s="43"/>
      <c r="C51" s="113"/>
    </row>
    <row r="52" spans="1:3" ht="14.25">
      <c r="A52" s="113"/>
      <c r="B52" s="43"/>
      <c r="C52" s="113"/>
    </row>
    <row r="53" spans="1:3" ht="14.25">
      <c r="A53" s="113" t="s">
        <v>101</v>
      </c>
      <c r="B53" s="114"/>
      <c r="C53" s="113" t="s">
        <v>59</v>
      </c>
    </row>
    <row r="54" spans="1:3" ht="14.25">
      <c r="A54" s="113"/>
      <c r="B54" s="113"/>
      <c r="C54" s="113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7.28125" style="0" customWidth="1"/>
    <col min="2" max="2" width="16.140625" style="0" customWidth="1"/>
    <col min="3" max="3" width="18.421875" style="0" customWidth="1"/>
    <col min="4" max="4" width="14.00390625" style="0" customWidth="1"/>
    <col min="5" max="5" width="13.8515625" style="0" customWidth="1"/>
    <col min="6" max="6" width="10.7109375" style="0" customWidth="1"/>
  </cols>
  <sheetData>
    <row r="1" spans="1:6" ht="15.75">
      <c r="A1" s="115"/>
      <c r="B1" s="116"/>
      <c r="C1" s="117"/>
      <c r="D1" s="117"/>
      <c r="E1" s="117"/>
      <c r="F1" s="117"/>
    </row>
    <row r="2" spans="1:6" ht="15.75">
      <c r="A2" s="115"/>
      <c r="B2" s="116"/>
      <c r="C2" s="117"/>
      <c r="D2" s="117"/>
      <c r="E2" s="117"/>
      <c r="F2" s="117"/>
    </row>
    <row r="3" spans="1:6" ht="15.75">
      <c r="A3" s="115"/>
      <c r="B3" s="117"/>
      <c r="C3" s="116"/>
      <c r="D3" s="116"/>
      <c r="E3" s="116"/>
      <c r="F3" s="116"/>
    </row>
    <row r="4" spans="1:6" ht="15">
      <c r="A4" s="118" t="s">
        <v>102</v>
      </c>
      <c r="B4" s="119"/>
      <c r="C4" s="119"/>
      <c r="D4" s="119"/>
      <c r="E4" s="119"/>
      <c r="F4" s="120"/>
    </row>
    <row r="5" spans="1:6" ht="15">
      <c r="A5" s="118" t="s">
        <v>103</v>
      </c>
      <c r="B5" s="78"/>
      <c r="C5" s="78"/>
      <c r="D5" s="78"/>
      <c r="E5" s="78"/>
      <c r="F5" s="121"/>
    </row>
    <row r="6" spans="1:6" ht="15">
      <c r="A6" s="122"/>
      <c r="B6" s="121"/>
      <c r="C6" s="121"/>
      <c r="D6" s="121"/>
      <c r="E6" s="121"/>
      <c r="F6" s="121"/>
    </row>
    <row r="7" spans="1:6" ht="48" customHeight="1">
      <c r="A7" s="123"/>
      <c r="B7" s="124" t="s">
        <v>104</v>
      </c>
      <c r="C7" s="124" t="s">
        <v>105</v>
      </c>
      <c r="D7" s="124" t="s">
        <v>106</v>
      </c>
      <c r="E7" s="124" t="s">
        <v>107</v>
      </c>
      <c r="F7" s="125" t="s">
        <v>108</v>
      </c>
    </row>
    <row r="8" spans="1:6" ht="15">
      <c r="A8" s="126"/>
      <c r="B8" s="127"/>
      <c r="C8" s="127"/>
      <c r="D8" s="127"/>
      <c r="E8" s="127"/>
      <c r="F8" s="127"/>
    </row>
    <row r="9" spans="1:6" ht="15">
      <c r="A9" s="128" t="s">
        <v>109</v>
      </c>
      <c r="B9" s="129">
        <v>622243</v>
      </c>
      <c r="C9" s="64">
        <v>414</v>
      </c>
      <c r="D9" s="64">
        <v>0</v>
      </c>
      <c r="E9" s="129">
        <v>241237</v>
      </c>
      <c r="F9" s="129">
        <f>SUM(B9:E9)</f>
        <v>863894</v>
      </c>
    </row>
    <row r="10" spans="1:6" ht="14.25">
      <c r="A10" s="130"/>
      <c r="B10" s="129"/>
      <c r="C10" s="64"/>
      <c r="D10" s="64"/>
      <c r="E10" s="129"/>
      <c r="F10" s="129"/>
    </row>
    <row r="11" spans="1:6" ht="14.25">
      <c r="A11" s="127" t="s">
        <v>110</v>
      </c>
      <c r="B11" s="129">
        <v>513</v>
      </c>
      <c r="C11" s="5">
        <v>-513</v>
      </c>
      <c r="D11" s="64">
        <v>0</v>
      </c>
      <c r="E11" s="64">
        <v>0</v>
      </c>
      <c r="F11" s="129">
        <f>SUM(B11:E11)</f>
        <v>0</v>
      </c>
    </row>
    <row r="12" spans="1:6" ht="15.75" customHeight="1">
      <c r="A12" s="131" t="s">
        <v>111</v>
      </c>
      <c r="B12" s="64">
        <v>0</v>
      </c>
      <c r="C12" s="64">
        <v>0</v>
      </c>
      <c r="D12" s="64">
        <v>0</v>
      </c>
      <c r="E12" s="64">
        <v>186283</v>
      </c>
      <c r="F12" s="129">
        <f>SUM(B12:E12)</f>
        <v>186283</v>
      </c>
    </row>
    <row r="13" spans="1:6" ht="14.25">
      <c r="A13" s="127" t="s">
        <v>112</v>
      </c>
      <c r="B13" s="64">
        <v>0</v>
      </c>
      <c r="C13" s="64">
        <v>0</v>
      </c>
      <c r="D13" s="64">
        <v>0</v>
      </c>
      <c r="E13" s="64">
        <v>-70447</v>
      </c>
      <c r="F13" s="64">
        <f>SUM(B13:E13)</f>
        <v>-70447</v>
      </c>
    </row>
    <row r="14" spans="1:6" ht="40.5" customHeight="1">
      <c r="A14" s="131" t="s">
        <v>113</v>
      </c>
      <c r="B14" s="25">
        <v>159231</v>
      </c>
      <c r="C14" s="25">
        <v>449</v>
      </c>
      <c r="D14" s="25">
        <v>0</v>
      </c>
      <c r="E14" s="25">
        <v>-159680</v>
      </c>
      <c r="F14" s="25">
        <f>SUM(B14:E14)</f>
        <v>0</v>
      </c>
    </row>
    <row r="15" spans="1:6" ht="15.75" thickBot="1">
      <c r="A15" s="128" t="s">
        <v>114</v>
      </c>
      <c r="B15" s="132">
        <f>SUM(B9:B14)</f>
        <v>781987</v>
      </c>
      <c r="C15" s="132">
        <f>SUM(C9:C14)</f>
        <v>350</v>
      </c>
      <c r="D15" s="133">
        <f>SUM(D9:D14)</f>
        <v>0</v>
      </c>
      <c r="E15" s="132">
        <f>SUM(E9:E14)</f>
        <v>197393</v>
      </c>
      <c r="F15" s="132">
        <f>SUM(B15:E15)</f>
        <v>979730</v>
      </c>
    </row>
    <row r="16" spans="1:6" ht="15">
      <c r="A16" s="128"/>
      <c r="B16" s="134"/>
      <c r="C16" s="134"/>
      <c r="D16" s="134"/>
      <c r="E16" s="134"/>
      <c r="F16" s="134"/>
    </row>
    <row r="17" spans="1:6" ht="14.25">
      <c r="A17" s="127" t="s">
        <v>110</v>
      </c>
      <c r="B17" s="64">
        <v>0</v>
      </c>
      <c r="C17" s="64">
        <v>0</v>
      </c>
      <c r="D17" s="5">
        <v>0</v>
      </c>
      <c r="E17" s="64">
        <v>0</v>
      </c>
      <c r="F17" s="135">
        <f>SUM(B17:E17)</f>
        <v>0</v>
      </c>
    </row>
    <row r="18" spans="1:6" ht="15" customHeight="1">
      <c r="A18" s="131" t="s">
        <v>111</v>
      </c>
      <c r="B18" s="64">
        <v>0</v>
      </c>
      <c r="C18" s="64">
        <v>0</v>
      </c>
      <c r="D18" s="64">
        <v>0</v>
      </c>
      <c r="E18" s="64">
        <v>34650</v>
      </c>
      <c r="F18" s="136">
        <f>SUM(B18:E18)</f>
        <v>34650</v>
      </c>
    </row>
    <row r="19" spans="1:6" ht="14.25">
      <c r="A19" s="127" t="s">
        <v>112</v>
      </c>
      <c r="B19" s="64">
        <v>0</v>
      </c>
      <c r="C19" s="64">
        <v>0</v>
      </c>
      <c r="D19" s="64">
        <v>0</v>
      </c>
      <c r="E19" s="64">
        <v>0</v>
      </c>
      <c r="F19" s="64">
        <f>SUM(B19:E19)</f>
        <v>0</v>
      </c>
    </row>
    <row r="20" spans="1:6" ht="39.75" customHeight="1">
      <c r="A20" s="131" t="s">
        <v>113</v>
      </c>
      <c r="B20" s="64">
        <v>0</v>
      </c>
      <c r="C20" s="25">
        <v>260</v>
      </c>
      <c r="D20" s="25">
        <v>0</v>
      </c>
      <c r="E20" s="64">
        <v>0</v>
      </c>
      <c r="F20" s="25">
        <f>SUM(B20:E20)</f>
        <v>260</v>
      </c>
    </row>
    <row r="21" spans="1:6" ht="15.75" thickBot="1">
      <c r="A21" s="128" t="s">
        <v>115</v>
      </c>
      <c r="B21" s="137">
        <f>B15+B17+B18+B19+B20</f>
        <v>781987</v>
      </c>
      <c r="C21" s="137">
        <f>C15+C17+C18+C19+C20</f>
        <v>610</v>
      </c>
      <c r="D21" s="137">
        <f>D15+D17+D18+D19+D20</f>
        <v>0</v>
      </c>
      <c r="E21" s="137">
        <f>E15+E17+E18+E19+E20</f>
        <v>232043</v>
      </c>
      <c r="F21" s="138">
        <f>SUM(B21:E21)</f>
        <v>1014640</v>
      </c>
    </row>
    <row r="22" spans="1:6" ht="15">
      <c r="A22" s="139"/>
      <c r="B22" s="134"/>
      <c r="C22" s="134"/>
      <c r="D22" s="134"/>
      <c r="E22" s="134"/>
      <c r="F22" s="134"/>
    </row>
    <row r="23" spans="1:6" ht="15">
      <c r="A23" s="139"/>
      <c r="B23" s="134"/>
      <c r="C23" s="134"/>
      <c r="D23" s="134"/>
      <c r="E23" s="134"/>
      <c r="F23" s="134"/>
    </row>
    <row r="24" spans="1:6" ht="15">
      <c r="A24" s="139"/>
      <c r="B24" s="134"/>
      <c r="C24" s="134"/>
      <c r="D24" s="134"/>
      <c r="E24" s="134"/>
      <c r="F24" s="134"/>
    </row>
    <row r="25" spans="1:6" ht="15">
      <c r="A25" s="139"/>
      <c r="B25" s="134"/>
      <c r="C25" s="134"/>
      <c r="D25" s="134"/>
      <c r="E25" s="134"/>
      <c r="F25" s="134"/>
    </row>
    <row r="26" spans="1:6" ht="15">
      <c r="A26" s="140"/>
      <c r="B26" s="126"/>
      <c r="C26" s="126"/>
      <c r="D26" s="126"/>
      <c r="E26" s="126"/>
      <c r="F26" s="126"/>
    </row>
    <row r="27" spans="1:6" ht="15">
      <c r="A27" s="140"/>
      <c r="B27" s="126"/>
      <c r="C27" s="126"/>
      <c r="D27" s="126"/>
      <c r="E27" s="126"/>
      <c r="F27" s="126"/>
    </row>
    <row r="28" spans="1:6" ht="15">
      <c r="A28" s="113" t="s">
        <v>13</v>
      </c>
      <c r="B28" s="43"/>
      <c r="C28" s="43"/>
      <c r="D28" s="113" t="s">
        <v>14</v>
      </c>
      <c r="E28" s="126"/>
      <c r="F28" s="126"/>
    </row>
    <row r="29" spans="1:6" ht="15">
      <c r="A29" s="113"/>
      <c r="B29" s="43"/>
      <c r="C29" s="43"/>
      <c r="D29" s="113"/>
      <c r="E29" s="121"/>
      <c r="F29" s="126"/>
    </row>
    <row r="30" spans="1:6" ht="15">
      <c r="A30" s="113"/>
      <c r="B30" s="43"/>
      <c r="C30" s="43"/>
      <c r="D30" s="113"/>
      <c r="E30" s="126"/>
      <c r="F30" s="126"/>
    </row>
    <row r="31" spans="1:6" ht="15">
      <c r="A31" s="113" t="s">
        <v>101</v>
      </c>
      <c r="B31" s="43"/>
      <c r="C31" s="43"/>
      <c r="D31" s="113" t="s">
        <v>59</v>
      </c>
      <c r="E31" s="126"/>
      <c r="F31" s="126"/>
    </row>
  </sheetData>
  <sheetProtection/>
  <mergeCells count="2"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65.421875" style="43" customWidth="1"/>
    <col min="2" max="2" width="20.57421875" style="43" customWidth="1"/>
    <col min="3" max="3" width="23.421875" style="43" customWidth="1"/>
    <col min="4" max="4" width="23.00390625" style="43" customWidth="1"/>
    <col min="5" max="16384" width="9.140625" style="43" customWidth="1"/>
  </cols>
  <sheetData>
    <row r="1" spans="1:4" ht="15">
      <c r="A1" s="70" t="s">
        <v>10</v>
      </c>
      <c r="B1" s="72"/>
      <c r="C1" s="72"/>
      <c r="D1" s="73"/>
    </row>
    <row r="2" spans="1:4" ht="15">
      <c r="A2" s="70" t="s">
        <v>55</v>
      </c>
      <c r="B2" s="73"/>
      <c r="C2" s="73"/>
      <c r="D2" s="73"/>
    </row>
    <row r="4" spans="1:4" ht="30">
      <c r="A4" s="1"/>
      <c r="B4" s="2" t="s">
        <v>49</v>
      </c>
      <c r="C4" s="2" t="s">
        <v>60</v>
      </c>
      <c r="D4" s="69" t="s">
        <v>60</v>
      </c>
    </row>
    <row r="5" spans="1:4" ht="15">
      <c r="A5" s="1"/>
      <c r="B5" s="15" t="s">
        <v>51</v>
      </c>
      <c r="C5" s="15" t="s">
        <v>52</v>
      </c>
      <c r="D5" s="15" t="s">
        <v>53</v>
      </c>
    </row>
    <row r="6" spans="1:4" ht="15.75" thickBot="1">
      <c r="A6" s="3"/>
      <c r="B6" s="4" t="s">
        <v>50</v>
      </c>
      <c r="C6" s="4" t="s">
        <v>50</v>
      </c>
      <c r="D6" s="4" t="s">
        <v>50</v>
      </c>
    </row>
    <row r="7" spans="1:3" ht="14.25">
      <c r="A7" s="3"/>
      <c r="B7" s="3"/>
      <c r="C7" s="3"/>
    </row>
    <row r="8" spans="1:4" ht="14.25">
      <c r="A8" s="3" t="s">
        <v>6</v>
      </c>
      <c r="B8" s="32">
        <v>281687</v>
      </c>
      <c r="C8" s="27">
        <f>233386+1544</f>
        <v>234930</v>
      </c>
      <c r="D8" s="27">
        <v>172322</v>
      </c>
    </row>
    <row r="9" spans="1:4" ht="14.25">
      <c r="A9" s="3" t="s">
        <v>7</v>
      </c>
      <c r="B9" s="32">
        <v>-121075</v>
      </c>
      <c r="C9" s="27">
        <v>-85628</v>
      </c>
      <c r="D9" s="27">
        <v>-50681</v>
      </c>
    </row>
    <row r="10" spans="1:4" ht="28.5">
      <c r="A10" s="60" t="s">
        <v>33</v>
      </c>
      <c r="B10" s="32">
        <f>SUM(B8:B9)</f>
        <v>160612</v>
      </c>
      <c r="C10" s="32">
        <f>SUM(C8:C9)</f>
        <v>149302</v>
      </c>
      <c r="D10" s="32">
        <f>SUM(D8:D9)</f>
        <v>121641</v>
      </c>
    </row>
    <row r="11" spans="1:4" ht="28.5">
      <c r="A11" s="60" t="s">
        <v>43</v>
      </c>
      <c r="B11" s="32">
        <v>-13535</v>
      </c>
      <c r="C11" s="27">
        <v>-14061</v>
      </c>
      <c r="D11" s="27">
        <v>-5259</v>
      </c>
    </row>
    <row r="12" spans="1:4" ht="15">
      <c r="A12" s="6" t="s">
        <v>8</v>
      </c>
      <c r="B12" s="65">
        <f>SUM(B10:B11)</f>
        <v>147077</v>
      </c>
      <c r="C12" s="28">
        <f>SUM(C10:C11)</f>
        <v>135241</v>
      </c>
      <c r="D12" s="28">
        <f>SUM(D10:D11)</f>
        <v>116382</v>
      </c>
    </row>
    <row r="13" spans="1:4" ht="14.25">
      <c r="A13" s="8"/>
      <c r="B13" s="31"/>
      <c r="C13" s="26"/>
      <c r="D13" s="26"/>
    </row>
    <row r="14" spans="1:4" ht="14.25">
      <c r="A14" s="9" t="s">
        <v>26</v>
      </c>
      <c r="B14" s="32">
        <v>53598</v>
      </c>
      <c r="C14" s="27">
        <v>42026</v>
      </c>
      <c r="D14" s="27">
        <v>41273</v>
      </c>
    </row>
    <row r="15" spans="1:4" ht="14.25">
      <c r="A15" s="9" t="s">
        <v>27</v>
      </c>
      <c r="B15" s="32">
        <v>-729</v>
      </c>
      <c r="C15" s="27">
        <v>-240</v>
      </c>
      <c r="D15" s="27">
        <v>-225</v>
      </c>
    </row>
    <row r="16" spans="1:4" ht="14.25">
      <c r="A16" s="8" t="s">
        <v>28</v>
      </c>
      <c r="B16" s="32">
        <v>30139</v>
      </c>
      <c r="C16" s="27">
        <v>29621</v>
      </c>
      <c r="D16" s="27">
        <v>15396</v>
      </c>
    </row>
    <row r="17" spans="1:4" ht="28.5">
      <c r="A17" s="61" t="s">
        <v>29</v>
      </c>
      <c r="B17" s="32">
        <v>-3047</v>
      </c>
      <c r="C17" s="27">
        <v>344</v>
      </c>
      <c r="D17" s="27">
        <v>-632</v>
      </c>
    </row>
    <row r="18" spans="1:4" ht="18.75" customHeight="1">
      <c r="A18" s="8" t="s">
        <v>30</v>
      </c>
      <c r="B18" s="32">
        <v>35</v>
      </c>
      <c r="C18" s="27">
        <v>1263</v>
      </c>
      <c r="D18" s="27">
        <v>695</v>
      </c>
    </row>
    <row r="19" spans="1:4" ht="15">
      <c r="A19" s="6" t="s">
        <v>31</v>
      </c>
      <c r="B19" s="33">
        <f>SUM(B14:B18)</f>
        <v>79996</v>
      </c>
      <c r="C19" s="33">
        <f>SUM(C14:C18)</f>
        <v>73014</v>
      </c>
      <c r="D19" s="33">
        <f>SUM(D14:D18)</f>
        <v>56507</v>
      </c>
    </row>
    <row r="20" spans="1:4" ht="14.25">
      <c r="A20" s="8"/>
      <c r="B20" s="31"/>
      <c r="C20" s="27"/>
      <c r="D20" s="27"/>
    </row>
    <row r="21" spans="1:4" ht="17.25" customHeight="1">
      <c r="A21" s="10" t="s">
        <v>9</v>
      </c>
      <c r="B21" s="32">
        <f>B12+B19</f>
        <v>227073</v>
      </c>
      <c r="C21" s="35">
        <f>C12+C19</f>
        <v>208255</v>
      </c>
      <c r="D21" s="35">
        <f>D12+D19</f>
        <v>172889</v>
      </c>
    </row>
    <row r="22" spans="1:4" ht="17.25" customHeight="1">
      <c r="A22" s="11" t="s">
        <v>32</v>
      </c>
      <c r="B22" s="32">
        <v>-190023</v>
      </c>
      <c r="C22" s="32">
        <v>-165940</v>
      </c>
      <c r="D22" s="32">
        <v>-137008</v>
      </c>
    </row>
    <row r="23" spans="1:5" ht="15.75" thickBot="1">
      <c r="A23" s="44" t="s">
        <v>11</v>
      </c>
      <c r="B23" s="12">
        <f>SUM(B21:B22)</f>
        <v>37050</v>
      </c>
      <c r="C23" s="12">
        <f>SUM(C21:C22)</f>
        <v>42315</v>
      </c>
      <c r="D23" s="12">
        <f>SUM(D21:D22)</f>
        <v>35881</v>
      </c>
      <c r="E23" s="45"/>
    </row>
    <row r="24" spans="1:5" ht="15.75" thickTop="1">
      <c r="A24" s="44"/>
      <c r="B24" s="7"/>
      <c r="C24" s="27"/>
      <c r="D24" s="27"/>
      <c r="E24" s="45"/>
    </row>
    <row r="25" spans="1:5" ht="14.25">
      <c r="A25" s="46" t="s">
        <v>34</v>
      </c>
      <c r="B25" s="34">
        <v>-2400</v>
      </c>
      <c r="C25" s="27">
        <v>-6000</v>
      </c>
      <c r="D25" s="27">
        <v>-3800</v>
      </c>
      <c r="E25" s="45"/>
    </row>
    <row r="26" spans="1:4" ht="15.75" thickBot="1">
      <c r="A26" s="47" t="s">
        <v>35</v>
      </c>
      <c r="B26" s="41">
        <f>B23+B25</f>
        <v>34650</v>
      </c>
      <c r="C26" s="30">
        <f>SUM(C23:C25)</f>
        <v>36315</v>
      </c>
      <c r="D26" s="30">
        <f>SUM(D23:D25)</f>
        <v>32081</v>
      </c>
    </row>
    <row r="27" spans="1:4" ht="15.75" thickTop="1">
      <c r="A27" s="47"/>
      <c r="B27" s="42"/>
      <c r="C27" s="29"/>
      <c r="D27" s="29"/>
    </row>
    <row r="28" spans="1:4" ht="15.75" thickBot="1">
      <c r="A28" s="47" t="s">
        <v>36</v>
      </c>
      <c r="B28" s="41">
        <f>B26</f>
        <v>34650</v>
      </c>
      <c r="C28" s="41">
        <f>C26</f>
        <v>36315</v>
      </c>
      <c r="D28" s="41">
        <f>D26</f>
        <v>32081</v>
      </c>
    </row>
    <row r="29" spans="1:4" ht="15.75" thickTop="1">
      <c r="A29" s="47"/>
      <c r="B29" s="42"/>
      <c r="C29" s="29"/>
      <c r="D29" s="29"/>
    </row>
    <row r="30" spans="1:4" ht="15">
      <c r="A30" s="47"/>
      <c r="B30" s="42"/>
      <c r="C30" s="29"/>
      <c r="D30" s="29"/>
    </row>
    <row r="31" spans="1:4" ht="15">
      <c r="A31" s="47"/>
      <c r="B31" s="42"/>
      <c r="C31" s="29"/>
      <c r="D31" s="29"/>
    </row>
    <row r="32" spans="1:4" ht="15">
      <c r="A32" s="47"/>
      <c r="B32" s="42"/>
      <c r="C32" s="29"/>
      <c r="D32" s="29"/>
    </row>
    <row r="33" spans="1:4" ht="15">
      <c r="A33" s="47"/>
      <c r="B33" s="42"/>
      <c r="C33" s="29"/>
      <c r="D33" s="29"/>
    </row>
    <row r="34" spans="1:4" ht="15">
      <c r="A34" s="47"/>
      <c r="B34" s="42"/>
      <c r="C34" s="29"/>
      <c r="D34" s="29"/>
    </row>
    <row r="35" spans="1:4" ht="15">
      <c r="A35" s="47"/>
      <c r="B35" s="42"/>
      <c r="C35" s="29"/>
      <c r="D35" s="29"/>
    </row>
    <row r="36" spans="2:4" ht="14.25">
      <c r="B36" s="45"/>
      <c r="C36" s="26"/>
      <c r="D36" s="26"/>
    </row>
    <row r="37" spans="1:4" ht="14.25">
      <c r="A37" s="36" t="s">
        <v>13</v>
      </c>
      <c r="B37" s="36"/>
      <c r="C37" s="36" t="s">
        <v>14</v>
      </c>
      <c r="D37" s="24"/>
    </row>
    <row r="38" spans="1:3" ht="14.25">
      <c r="A38" s="36"/>
      <c r="B38" s="36"/>
      <c r="C38" s="36"/>
    </row>
    <row r="39" spans="1:3" ht="14.25">
      <c r="A39" s="36"/>
      <c r="B39" s="36"/>
      <c r="C39" s="36"/>
    </row>
    <row r="40" spans="1:3" ht="14.25">
      <c r="A40" s="43" t="s">
        <v>58</v>
      </c>
      <c r="B40" s="36"/>
      <c r="C40" s="36" t="s">
        <v>59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2015-04-07T11:37:05Z</cp:lastPrinted>
  <dcterms:created xsi:type="dcterms:W3CDTF">1996-10-08T23:32:33Z</dcterms:created>
  <dcterms:modified xsi:type="dcterms:W3CDTF">2015-04-08T03:40:07Z</dcterms:modified>
  <cp:category/>
  <cp:version/>
  <cp:contentType/>
  <cp:contentStatus/>
</cp:coreProperties>
</file>