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B" sheetId="1" r:id="rId1"/>
    <sheet name="A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<sst xmlns="http://schemas.openxmlformats.org/spreadsheetml/2006/main" count="136" uniqueCount="109">
  <si>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</si>
  <si>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</si>
  <si>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</si>
  <si>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</si>
  <si>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Credits and advances to banks</t>
  </si>
  <si>
    <t>Investments held to maturity</t>
  </si>
  <si>
    <t>Credits to clients</t>
  </si>
  <si>
    <t>Minus: reserve on a covering of losses</t>
  </si>
  <si>
    <t>In total pure credits</t>
  </si>
  <si>
    <t>Financial tools,estimated at fair value, which changes are reflected in profit or in the losses during the period</t>
  </si>
  <si>
    <t>- pledged under REPO-AGREEMENT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</si>
  <si>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</si>
  <si>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</si>
  <si>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</si>
  <si>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</si>
  <si>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</si>
  <si>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</si>
  <si>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</si>
  <si>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</si>
  <si>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IN TOTAL OBLIGATIONS</t>
  </si>
  <si>
    <t>Other obligations</t>
  </si>
  <si>
    <t>THE CAPITAL</t>
  </si>
  <si>
    <t>Share capital</t>
  </si>
  <si>
    <t>Issue income</t>
  </si>
  <si>
    <t>reserves</t>
  </si>
  <si>
    <t>Retained earnings</t>
  </si>
  <si>
    <t>IN TOTAL CAPITAL</t>
  </si>
  <si>
    <t>IN TOTAL OBLIGATIONS AND THE  CAPITAL</t>
  </si>
  <si>
    <t>June 2013</t>
  </si>
  <si>
    <t xml:space="preserve">June 2014 </t>
  </si>
  <si>
    <t xml:space="preserve">June 2015 </t>
  </si>
  <si>
    <t>Fixed assets and intangible assets</t>
  </si>
  <si>
    <t>ACTIVES</t>
  </si>
  <si>
    <t>Chairman of the Board</t>
  </si>
  <si>
    <t>ilebaev N. E.</t>
  </si>
  <si>
    <t xml:space="preserve">The chief accountant </t>
  </si>
  <si>
    <t>Djenbaeva E.T.</t>
  </si>
  <si>
    <t>The report on a financial position on accounting balance on June, 30, 2015 OJSC "Commercial bank"</t>
  </si>
  <si>
    <t>Interest incomes</t>
  </si>
  <si>
    <t>Interest expenses</t>
  </si>
  <si>
    <t>Net interest income to losses from depreciation on assets</t>
  </si>
  <si>
    <t>Losses from depreciation on assets on which percent are charged</t>
  </si>
  <si>
    <t>Net interest income</t>
  </si>
  <si>
    <t>Commission income</t>
  </si>
  <si>
    <t>Commission expenses</t>
  </si>
  <si>
    <t>Net income (loss) from foreign currency transactions</t>
  </si>
  <si>
    <t>Losses (restoration of losses) from depreciation on other operations</t>
  </si>
  <si>
    <t xml:space="preserve">Other  income </t>
  </si>
  <si>
    <t>net not interest income</t>
  </si>
  <si>
    <t>operating income</t>
  </si>
  <si>
    <t>operating expenses</t>
  </si>
  <si>
    <t>Profit (loss) before income taxes</t>
  </si>
  <si>
    <t>Income tax expense</t>
  </si>
  <si>
    <t>Profit (loss) for the period</t>
  </si>
  <si>
    <t>Total comprehensive income for the period</t>
  </si>
  <si>
    <t xml:space="preserve">June 2013 </t>
  </si>
  <si>
    <t>The report on the comprehensive income on June, 30, 2015 OJSC "Commercial bank KYRGYZSTAN"</t>
  </si>
  <si>
    <t>Reporting period                                  II - Quarter of 2015</t>
  </si>
  <si>
    <t>Reporting period                                  II - Quarter of 2014</t>
  </si>
  <si>
    <t>thsd. KGS</t>
  </si>
  <si>
    <t>CASH FLOWS FROM OPERATING ACTIVITIES:</t>
  </si>
  <si>
    <t>Interest received</t>
  </si>
  <si>
    <t>Interest paid</t>
  </si>
  <si>
    <t>Fee and commission income</t>
  </si>
  <si>
    <t>Fee and commission paid</t>
  </si>
  <si>
    <t>Net receipts from trading in foreign currencies</t>
  </si>
  <si>
    <t xml:space="preserve">Net receipts from financial instruments at fair value through profit and loss </t>
  </si>
  <si>
    <t>Other income received</t>
  </si>
  <si>
    <t>Operating expenses paid</t>
  </si>
  <si>
    <t>Cash flows from operating activities before changes in net operating assets</t>
  </si>
  <si>
    <t>(Increase) decrease in operating assets:</t>
  </si>
  <si>
    <t>Financial instruments at fair value and changes though profit or loss for the period</t>
  </si>
  <si>
    <t>Funds from credit institutions</t>
  </si>
  <si>
    <t>Loans to customers</t>
  </si>
  <si>
    <t>Other assets</t>
  </si>
  <si>
    <t>Increase (decrease) in operating liabilities</t>
  </si>
  <si>
    <t>Other liabilities</t>
  </si>
  <si>
    <t xml:space="preserve">Net cash inflow from operating activities before income tax </t>
  </si>
  <si>
    <t>Income tax paid</t>
  </si>
  <si>
    <t>Net cash inflow from operating activities</t>
  </si>
  <si>
    <t>CASH FLOWS FROM INVESTING ACTIVITIES:</t>
  </si>
  <si>
    <t>Purchase of property and equipment</t>
  </si>
  <si>
    <t>Proceeds on of property and equipment</t>
  </si>
  <si>
    <t>Purchase of investments held-to-maturity</t>
  </si>
  <si>
    <t>Proceeds from redemption of investments held to maturity</t>
  </si>
  <si>
    <t>Net cash outflow from investing activities</t>
  </si>
  <si>
    <t>CASH FLOWS FROM FINANCING ACTIVITIES</t>
  </si>
  <si>
    <t>Proceeds of other borrowed funds</t>
  </si>
  <si>
    <t>Repayment of other borrowed funds</t>
  </si>
  <si>
    <t>Dividends paid</t>
  </si>
  <si>
    <t>In addition paid capital</t>
  </si>
  <si>
    <t>Effect of changes in foreign exchange rate fluctions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</si>
  <si>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</si>
  <si>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</si>
  <si>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</si>
  <si>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>"Commercial bank KYRGYZSTAN" OJSC</t>
  </si>
  <si>
    <t xml:space="preserve">Report of Cash Flows on June 30, 2015 (inclusivele) </t>
  </si>
  <si>
    <t>Stated capital</t>
  </si>
  <si>
    <t>Additional paid-in capital</t>
  </si>
  <si>
    <t>General banking reserve</t>
  </si>
  <si>
    <t>Total equity</t>
  </si>
  <si>
    <t>Issue of ordinary shares</t>
  </si>
  <si>
    <t>Total comprehensive income</t>
  </si>
  <si>
    <t>Dividends declared</t>
  </si>
  <si>
    <t>Transfer of retained earnings to share capital and additional paid-in capital</t>
  </si>
  <si>
    <t xml:space="preserve">On December 31, 2014 </t>
  </si>
  <si>
    <t xml:space="preserve">On March 31, 2015 </t>
  </si>
  <si>
    <t xml:space="preserve">On June 30, 2015 </t>
  </si>
  <si>
    <t>Statement of changes in equity on June 30, 2015 (inclusively)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</si>
</sst>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9"/>
      <name val="Arial Cyr"/>
      <family val="2"/>
    </font>
    <font>
      <b/>
      <sz val="10"/>
      <color indexed="8"/>
      <name val="Arial"/>
      <family val="2"/>
    </font>
    <font>
      <b/>
      <i/>
      <u val="single"/>
      <sz val="10"/>
      <name val="Arial Cyr"/>
      <family val="0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YMES NEW ROMAN CYR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1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2" fillId="0" borderId="0" xfId="68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0" xfId="40" applyNumberFormat="1" applyFont="1" applyFill="1" applyBorder="1" applyAlignment="1">
      <alignment horizontal="center" vertical="center"/>
      <protection/>
    </xf>
    <xf numFmtId="180" fontId="56" fillId="0" borderId="0" xfId="41" applyNumberFormat="1" applyFont="1" applyFill="1" applyAlignment="1">
      <alignment horizontal="right"/>
      <protection/>
    </xf>
    <xf numFmtId="180" fontId="14" fillId="0" borderId="0" xfId="41" applyNumberFormat="1" applyFont="1" applyFill="1" applyAlignment="1">
      <alignment horizontal="right"/>
      <protection/>
    </xf>
    <xf numFmtId="0" fontId="57" fillId="0" borderId="0" xfId="40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right"/>
      <protection/>
    </xf>
    <xf numFmtId="180" fontId="57" fillId="0" borderId="0" xfId="41" applyNumberFormat="1" applyFont="1" applyFill="1" applyAlignment="1">
      <alignment horizontal="right"/>
      <protection/>
    </xf>
    <xf numFmtId="180" fontId="56" fillId="0" borderId="0" xfId="41" applyNumberFormat="1" applyFont="1" applyFill="1" applyAlignment="1">
      <alignment horizontal="right" wrapText="1"/>
      <protection/>
    </xf>
    <xf numFmtId="180" fontId="12" fillId="0" borderId="0" xfId="68" applyNumberFormat="1" applyFont="1" applyFill="1" applyBorder="1" applyAlignment="1">
      <alignment horizontal="right"/>
    </xf>
    <xf numFmtId="180" fontId="12" fillId="0" borderId="0" xfId="70" applyNumberFormat="1" applyFont="1" applyFill="1" applyBorder="1" applyAlignment="1">
      <alignment horizontal="right"/>
    </xf>
    <xf numFmtId="180" fontId="56" fillId="0" borderId="0" xfId="68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40" applyFont="1" applyBorder="1" applyAlignment="1">
      <alignment horizontal="left" wrapText="1"/>
      <protection/>
    </xf>
    <xf numFmtId="0" fontId="12" fillId="0" borderId="0" xfId="40" applyFont="1" applyFill="1" applyBorder="1" applyAlignment="1">
      <alignment horizontal="left" wrapText="1"/>
      <protection/>
    </xf>
    <xf numFmtId="0" fontId="0" fillId="0" borderId="0" xfId="40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40" applyFont="1" applyFill="1" applyBorder="1" applyAlignment="1" quotePrefix="1">
      <alignment horizontal="left" wrapText="1"/>
      <protection/>
    </xf>
    <xf numFmtId="0" fontId="0" fillId="0" borderId="0" xfId="40" applyFont="1" applyBorder="1" applyAlignment="1">
      <alignment horizontal="left" wrapText="1"/>
      <protection/>
    </xf>
    <xf numFmtId="0" fontId="18" fillId="0" borderId="0" xfId="0" applyFont="1" applyBorder="1" applyAlignment="1">
      <alignment horizontal="left" vertical="top" wrapText="1"/>
    </xf>
    <xf numFmtId="0" fontId="0" fillId="0" borderId="0" xfId="39" applyFont="1" applyBorder="1" applyAlignment="1">
      <alignment/>
      <protection/>
    </xf>
    <xf numFmtId="0" fontId="0" fillId="0" borderId="0" xfId="40" applyFont="1" applyBorder="1" applyAlignment="1">
      <alignment horizontal="lef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2" fillId="0" borderId="0" xfId="40" applyFont="1" applyFill="1" applyBorder="1" applyAlignment="1">
      <alignment horizontal="left"/>
      <protection/>
    </xf>
    <xf numFmtId="0" fontId="12" fillId="0" borderId="0" xfId="39" applyFont="1" applyBorder="1" applyAlignment="1">
      <alignment wrapText="1"/>
      <protection/>
    </xf>
    <xf numFmtId="14" fontId="12" fillId="0" borderId="0" xfId="40" applyNumberFormat="1" applyFont="1" applyFill="1" applyBorder="1" applyAlignment="1">
      <alignment horizontal="center"/>
      <protection/>
    </xf>
    <xf numFmtId="14" fontId="12" fillId="0" borderId="11" xfId="40" applyNumberFormat="1" applyFont="1" applyFill="1" applyBorder="1" applyAlignment="1">
      <alignment horizontal="center"/>
      <protection/>
    </xf>
    <xf numFmtId="37" fontId="57" fillId="0" borderId="0" xfId="33" applyNumberFormat="1" applyFont="1" applyFill="1" applyAlignment="1">
      <alignment/>
    </xf>
    <xf numFmtId="180" fontId="57" fillId="0" borderId="0" xfId="0" applyNumberFormat="1" applyFont="1" applyFill="1" applyBorder="1" applyAlignment="1">
      <alignment/>
    </xf>
    <xf numFmtId="180" fontId="58" fillId="0" borderId="0" xfId="41" applyNumberFormat="1" applyFont="1" applyFill="1" applyAlignment="1">
      <alignment horizontal="right"/>
      <protection/>
    </xf>
    <xf numFmtId="180" fontId="58" fillId="0" borderId="0" xfId="0" applyNumberFormat="1" applyFont="1" applyFill="1" applyBorder="1" applyAlignment="1">
      <alignment/>
    </xf>
    <xf numFmtId="180" fontId="58" fillId="0" borderId="12" xfId="34" applyNumberFormat="1" applyFont="1" applyFill="1" applyBorder="1" applyAlignment="1">
      <alignment/>
    </xf>
    <xf numFmtId="180" fontId="58" fillId="0" borderId="0" xfId="34" applyNumberFormat="1" applyFont="1" applyFill="1" applyBorder="1" applyAlignment="1">
      <alignment/>
    </xf>
    <xf numFmtId="177" fontId="57" fillId="0" borderId="0" xfId="34" applyNumberFormat="1" applyFont="1" applyFill="1" applyBorder="1" applyAlignment="1">
      <alignment horizontal="left"/>
    </xf>
    <xf numFmtId="180" fontId="13" fillId="0" borderId="0" xfId="0" applyNumberFormat="1" applyFont="1" applyFill="1" applyBorder="1" applyAlignment="1">
      <alignment/>
    </xf>
    <xf numFmtId="180" fontId="57" fillId="0" borderId="0" xfId="34" applyNumberFormat="1" applyFont="1" applyFill="1" applyBorder="1" applyAlignment="1">
      <alignment horizontal="left"/>
    </xf>
    <xf numFmtId="180" fontId="58" fillId="0" borderId="13" xfId="34" applyNumberFormat="1" applyFont="1" applyFill="1" applyBorder="1" applyAlignment="1">
      <alignment/>
    </xf>
    <xf numFmtId="177" fontId="12" fillId="0" borderId="0" xfId="34" applyNumberFormat="1" applyFont="1" applyFill="1" applyBorder="1" applyAlignment="1">
      <alignment/>
    </xf>
    <xf numFmtId="177" fontId="0" fillId="0" borderId="0" xfId="34" applyNumberFormat="1" applyFont="1" applyFill="1" applyBorder="1" applyAlignment="1">
      <alignment horizontal="left"/>
    </xf>
    <xf numFmtId="180" fontId="0" fillId="0" borderId="14" xfId="41" applyNumberFormat="1" applyFont="1" applyFill="1" applyBorder="1" applyAlignment="1">
      <alignment horizontal="right"/>
      <protection/>
    </xf>
    <xf numFmtId="180" fontId="13" fillId="0" borderId="14" xfId="0" applyNumberFormat="1" applyFont="1" applyFill="1" applyBorder="1" applyAlignment="1">
      <alignment/>
    </xf>
    <xf numFmtId="180" fontId="0" fillId="0" borderId="0" xfId="41" applyNumberFormat="1" applyFont="1" applyFill="1" applyBorder="1" applyAlignment="1">
      <alignment horizontal="right"/>
      <protection/>
    </xf>
    <xf numFmtId="180" fontId="12" fillId="0" borderId="0" xfId="34" applyNumberFormat="1" applyFont="1" applyFill="1" applyBorder="1" applyAlignment="1">
      <alignment/>
    </xf>
    <xf numFmtId="180" fontId="12" fillId="0" borderId="12" xfId="34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2" fillId="0" borderId="0" xfId="39" applyFont="1" applyFill="1" applyBorder="1">
      <alignment/>
      <protection/>
    </xf>
    <xf numFmtId="0" fontId="0" fillId="0" borderId="0" xfId="41" applyFont="1" applyFill="1" applyBorder="1" applyAlignment="1">
      <alignment/>
      <protection/>
    </xf>
    <xf numFmtId="0" fontId="12" fillId="0" borderId="0" xfId="39" applyFont="1">
      <alignment/>
      <protection/>
    </xf>
    <xf numFmtId="0" fontId="0" fillId="0" borderId="0" xfId="40" applyFont="1" applyBorder="1" applyAlignment="1">
      <alignment/>
      <protection/>
    </xf>
    <xf numFmtId="0" fontId="16" fillId="0" borderId="0" xfId="0" applyFont="1" applyAlignment="1">
      <alignment/>
    </xf>
    <xf numFmtId="0" fontId="12" fillId="0" borderId="0" xfId="39" applyFont="1" applyFill="1">
      <alignment/>
      <protection/>
    </xf>
    <xf numFmtId="0" fontId="16" fillId="0" borderId="0" xfId="0" applyFont="1" applyFill="1" applyAlignment="1">
      <alignment/>
    </xf>
    <xf numFmtId="180" fontId="58" fillId="0" borderId="13" xfId="68" applyNumberFormat="1" applyFont="1" applyFill="1" applyBorder="1" applyAlignment="1">
      <alignment horizontal="right"/>
    </xf>
    <xf numFmtId="180" fontId="12" fillId="0" borderId="13" xfId="70" applyNumberFormat="1" applyFont="1" applyFill="1" applyBorder="1" applyAlignment="1">
      <alignment horizontal="right"/>
    </xf>
    <xf numFmtId="180" fontId="58" fillId="0" borderId="0" xfId="68" applyNumberFormat="1" applyFont="1" applyFill="1" applyBorder="1" applyAlignment="1">
      <alignment horizontal="right"/>
    </xf>
    <xf numFmtId="180" fontId="58" fillId="0" borderId="0" xfId="70" applyNumberFormat="1" applyFont="1" applyFill="1" applyBorder="1" applyAlignment="1">
      <alignment horizontal="right"/>
    </xf>
    <xf numFmtId="180" fontId="58" fillId="0" borderId="12" xfId="68" applyNumberFormat="1" applyFont="1" applyFill="1" applyBorder="1" applyAlignment="1">
      <alignment horizontal="right"/>
    </xf>
    <xf numFmtId="180" fontId="12" fillId="0" borderId="12" xfId="70" applyNumberFormat="1" applyFont="1" applyFill="1" applyBorder="1" applyAlignment="1">
      <alignment horizontal="right"/>
    </xf>
    <xf numFmtId="180" fontId="16" fillId="0" borderId="12" xfId="0" applyNumberFormat="1" applyFont="1" applyFill="1" applyBorder="1" applyAlignment="1">
      <alignment horizontal="right"/>
    </xf>
    <xf numFmtId="180" fontId="16" fillId="0" borderId="12" xfId="61" applyNumberFormat="1" applyFont="1" applyFill="1" applyBorder="1" applyAlignment="1">
      <alignment horizontal="right"/>
      <protection/>
    </xf>
    <xf numFmtId="180" fontId="1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6" fillId="0" borderId="15" xfId="35" applyFont="1" applyBorder="1" applyAlignment="1">
      <alignment vertical="top"/>
      <protection/>
    </xf>
    <xf numFmtId="0" fontId="38" fillId="0" borderId="15" xfId="35" applyFont="1" applyBorder="1" applyAlignment="1">
      <alignment horizontal="left" vertical="top"/>
      <protection/>
    </xf>
    <xf numFmtId="180" fontId="38" fillId="0" borderId="15" xfId="35" applyNumberFormat="1" applyFont="1" applyFill="1" applyBorder="1" applyAlignment="1">
      <alignment/>
      <protection/>
    </xf>
    <xf numFmtId="180" fontId="38" fillId="0" borderId="16" xfId="35" applyNumberFormat="1" applyFont="1" applyFill="1" applyBorder="1" applyAlignment="1">
      <alignment/>
      <protection/>
    </xf>
    <xf numFmtId="180" fontId="38" fillId="0" borderId="17" xfId="35" applyNumberFormat="1" applyFont="1" applyFill="1" applyBorder="1" applyAlignment="1">
      <alignment/>
      <protection/>
    </xf>
    <xf numFmtId="180" fontId="38" fillId="0" borderId="18" xfId="35" applyNumberFormat="1" applyFont="1" applyFill="1" applyBorder="1" applyAlignment="1">
      <alignment/>
      <protection/>
    </xf>
    <xf numFmtId="180" fontId="38" fillId="0" borderId="15" xfId="35" applyNumberFormat="1" applyFont="1" applyFill="1" applyBorder="1" applyAlignment="1">
      <alignment horizontal="right"/>
      <protection/>
    </xf>
    <xf numFmtId="180" fontId="38" fillId="0" borderId="19" xfId="35" applyNumberFormat="1" applyFont="1" applyFill="1" applyBorder="1" applyAlignment="1">
      <alignment/>
      <protection/>
    </xf>
    <xf numFmtId="180" fontId="38" fillId="33" borderId="15" xfId="35" applyNumberFormat="1" applyFont="1" applyFill="1" applyBorder="1" applyAlignment="1">
      <alignment/>
      <protection/>
    </xf>
    <xf numFmtId="180" fontId="38" fillId="33" borderId="16" xfId="35" applyNumberFormat="1" applyFont="1" applyFill="1" applyBorder="1" applyAlignment="1">
      <alignment/>
      <protection/>
    </xf>
    <xf numFmtId="180" fontId="38" fillId="33" borderId="18" xfId="35" applyNumberFormat="1" applyFont="1" applyFill="1" applyBorder="1" applyAlignment="1">
      <alignment horizontal="right"/>
      <protection/>
    </xf>
    <xf numFmtId="180" fontId="38" fillId="0" borderId="19" xfId="35" applyNumberFormat="1" applyFont="1" applyFill="1" applyBorder="1" applyAlignment="1">
      <alignment horizontal="right"/>
      <protection/>
    </xf>
    <xf numFmtId="0" fontId="38" fillId="0" borderId="20" xfId="35" applyFont="1" applyBorder="1" applyAlignment="1">
      <alignment horizontal="left" vertical="top"/>
      <protection/>
    </xf>
    <xf numFmtId="180" fontId="38" fillId="0" borderId="20" xfId="35" applyNumberFormat="1" applyFont="1" applyFill="1" applyBorder="1" applyAlignment="1">
      <alignment horizontal="right"/>
      <protection/>
    </xf>
    <xf numFmtId="180" fontId="36" fillId="0" borderId="15" xfId="35" applyNumberFormat="1" applyFont="1" applyFill="1" applyBorder="1" applyAlignment="1">
      <alignment horizontal="right"/>
      <protection/>
    </xf>
    <xf numFmtId="0" fontId="37" fillId="0" borderId="15" xfId="0" applyFont="1" applyBorder="1" applyAlignment="1">
      <alignment horizontal="center" vertical="center" wrapText="1"/>
    </xf>
    <xf numFmtId="182" fontId="37" fillId="0" borderId="15" xfId="0" applyNumberFormat="1" applyFont="1" applyBorder="1" applyAlignment="1">
      <alignment horizontal="center" vertical="center" wrapText="1"/>
    </xf>
    <xf numFmtId="0" fontId="36" fillId="0" borderId="15" xfId="35" applyFont="1" applyBorder="1" applyAlignment="1">
      <alignment vertical="center"/>
      <protection/>
    </xf>
    <xf numFmtId="0" fontId="38" fillId="0" borderId="15" xfId="35" applyFont="1" applyBorder="1" applyAlignment="1">
      <alignment horizontal="left" vertical="center"/>
      <protection/>
    </xf>
    <xf numFmtId="0" fontId="38" fillId="0" borderId="15" xfId="35" applyFont="1" applyBorder="1" applyAlignment="1">
      <alignment horizontal="left" vertical="center" wrapText="1"/>
      <protection/>
    </xf>
    <xf numFmtId="0" fontId="38" fillId="0" borderId="21" xfId="35" applyFont="1" applyBorder="1" applyAlignment="1">
      <alignment horizontal="left" vertical="center" wrapText="1"/>
      <protection/>
    </xf>
    <xf numFmtId="0" fontId="36" fillId="0" borderId="15" xfId="35" applyFont="1" applyBorder="1" applyAlignment="1">
      <alignment horizontal="left" vertical="center"/>
      <protection/>
    </xf>
    <xf numFmtId="0" fontId="38" fillId="33" borderId="15" xfId="40" applyFont="1" applyFill="1" applyBorder="1" applyAlignment="1">
      <alignment horizontal="left" vertical="center" wrapText="1"/>
      <protection/>
    </xf>
    <xf numFmtId="2" fontId="38" fillId="0" borderId="15" xfId="35" applyNumberFormat="1" applyFont="1" applyBorder="1" applyAlignment="1">
      <alignment horizontal="left" vertical="center" wrapText="1"/>
      <protection/>
    </xf>
    <xf numFmtId="0" fontId="38" fillId="0" borderId="18" xfId="35" applyFont="1" applyBorder="1" applyAlignment="1">
      <alignment horizontal="left" vertical="center"/>
      <protection/>
    </xf>
    <xf numFmtId="0" fontId="38" fillId="0" borderId="19" xfId="35" applyFont="1" applyBorder="1" applyAlignment="1">
      <alignment horizontal="left" vertical="center"/>
      <protection/>
    </xf>
    <xf numFmtId="0" fontId="36" fillId="0" borderId="17" xfId="35" applyFont="1" applyBorder="1" applyAlignment="1">
      <alignment vertical="center"/>
      <protection/>
    </xf>
    <xf numFmtId="0" fontId="38" fillId="33" borderId="15" xfId="35" applyFont="1" applyFill="1" applyBorder="1" applyAlignment="1">
      <alignment vertical="center"/>
      <protection/>
    </xf>
    <xf numFmtId="0" fontId="38" fillId="0" borderId="15" xfId="35" applyFont="1" applyBorder="1" applyAlignment="1">
      <alignment vertical="center"/>
      <protection/>
    </xf>
    <xf numFmtId="0" fontId="38" fillId="0" borderId="18" xfId="35" applyFont="1" applyBorder="1" applyAlignment="1">
      <alignment vertical="center"/>
      <protection/>
    </xf>
    <xf numFmtId="0" fontId="38" fillId="0" borderId="19" xfId="35" applyFont="1" applyBorder="1" applyAlignment="1">
      <alignment vertical="center"/>
      <protection/>
    </xf>
    <xf numFmtId="0" fontId="38" fillId="0" borderId="15" xfId="35" applyFont="1" applyBorder="1" applyAlignment="1">
      <alignment vertical="center" wrapText="1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38" applyFont="1" applyBorder="1" applyAlignment="1">
      <alignment horizontal="center" vertical="center" wrapText="1"/>
      <protection/>
    </xf>
    <xf numFmtId="3" fontId="8" fillId="0" borderId="0" xfId="38" applyNumberFormat="1" applyFont="1" applyBorder="1">
      <alignment/>
      <protection/>
    </xf>
    <xf numFmtId="0" fontId="8" fillId="0" borderId="0" xfId="38" applyFont="1" applyBorder="1" applyAlignment="1">
      <alignment wrapText="1"/>
      <protection/>
    </xf>
    <xf numFmtId="0" fontId="8" fillId="0" borderId="0" xfId="38" applyFont="1" applyBorder="1" applyAlignment="1">
      <alignment horizontal="right" vertical="top"/>
      <protection/>
    </xf>
    <xf numFmtId="0" fontId="8" fillId="0" borderId="0" xfId="38" applyFont="1" applyBorder="1" applyAlignment="1">
      <alignment vertical="top"/>
      <protection/>
    </xf>
    <xf numFmtId="0" fontId="7" fillId="0" borderId="0" xfId="38" applyFont="1" applyBorder="1" applyAlignment="1">
      <alignment vertical="top"/>
      <protection/>
    </xf>
    <xf numFmtId="0" fontId="8" fillId="0" borderId="0" xfId="0" applyFont="1" applyBorder="1" applyAlignment="1">
      <alignment vertical="top"/>
    </xf>
    <xf numFmtId="3" fontId="7" fillId="0" borderId="0" xfId="38" applyNumberFormat="1" applyFont="1" applyBorder="1" applyAlignment="1">
      <alignment vertical="top"/>
      <protection/>
    </xf>
    <xf numFmtId="180" fontId="7" fillId="0" borderId="0" xfId="41" applyNumberFormat="1" applyFont="1" applyFill="1" applyBorder="1" applyAlignment="1">
      <alignment horizontal="right" vertical="top"/>
      <protection/>
    </xf>
    <xf numFmtId="3" fontId="8" fillId="0" borderId="0" xfId="38" applyNumberFormat="1" applyFont="1" applyBorder="1" applyAlignment="1">
      <alignment vertical="top"/>
      <protection/>
    </xf>
    <xf numFmtId="180" fontId="7" fillId="0" borderId="0" xfId="41" applyNumberFormat="1" applyFont="1" applyFill="1" applyAlignment="1">
      <alignment horizontal="right" vertical="top"/>
      <protection/>
    </xf>
    <xf numFmtId="3" fontId="0" fillId="0" borderId="0" xfId="38" applyNumberFormat="1" applyFont="1" applyBorder="1" applyAlignment="1">
      <alignment vertical="top"/>
      <protection/>
    </xf>
    <xf numFmtId="3" fontId="7" fillId="0" borderId="0" xfId="41" applyNumberFormat="1" applyFont="1" applyFill="1" applyBorder="1" applyAlignment="1">
      <alignment horizontal="right" vertical="top"/>
      <protection/>
    </xf>
    <xf numFmtId="180" fontId="7" fillId="0" borderId="14" xfId="41" applyNumberFormat="1" applyFont="1" applyFill="1" applyBorder="1" applyAlignment="1">
      <alignment horizontal="right" vertical="top"/>
      <protection/>
    </xf>
    <xf numFmtId="180" fontId="8" fillId="0" borderId="22" xfId="41" applyNumberFormat="1" applyFont="1" applyFill="1" applyBorder="1" applyAlignment="1">
      <alignment horizontal="right" vertical="top"/>
      <protection/>
    </xf>
    <xf numFmtId="3" fontId="8" fillId="0" borderId="22" xfId="41" applyNumberFormat="1" applyFont="1" applyFill="1" applyBorder="1" applyAlignment="1">
      <alignment horizontal="right" vertical="top"/>
      <protection/>
    </xf>
    <xf numFmtId="0" fontId="7" fillId="0" borderId="0" xfId="38" applyFont="1" applyBorder="1" applyAlignment="1">
      <alignment horizontal="left" vertical="center"/>
      <protection/>
    </xf>
    <xf numFmtId="0" fontId="7" fillId="0" borderId="0" xfId="38" applyFont="1" applyBorder="1" applyAlignment="1" quotePrefix="1">
      <alignment horizontal="left" vertical="center" wrapText="1"/>
      <protection/>
    </xf>
    <xf numFmtId="0" fontId="8" fillId="0" borderId="0" xfId="38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8" sqref="A18"/>
    </sheetView>
  </sheetViews>
  <sheetFormatPr defaultColWidth="9.140625" defaultRowHeight="12.75"/>
  <cols>
    <col min="1" max="1" width="54.00390625" style="18" customWidth="1"/>
    <col min="2" max="2" width="20.57421875" style="12" customWidth="1"/>
    <col min="3" max="3" width="23.00390625" style="12" customWidth="1"/>
    <col min="4" max="4" width="25.57421875" style="21" bestFit="1" customWidth="1"/>
    <col min="5" max="5" width="13.7109375" style="21" customWidth="1"/>
    <col min="6" max="6" width="11.00390625" style="18" bestFit="1" customWidth="1"/>
    <col min="7" max="7" width="11.57421875" style="18" bestFit="1" customWidth="1"/>
    <col min="8" max="16384" width="9.140625" style="18" customWidth="1"/>
  </cols>
  <sheetData>
    <row r="1" spans="1:3" ht="15">
      <c r="A1" s="88"/>
      <c r="B1" s="88"/>
      <c r="C1" s="88"/>
    </row>
    <row r="2" spans="1:6" ht="15" thickBot="1">
      <c r="A2" s="89" t="s">
        <v>37</v>
      </c>
      <c r="B2" s="90"/>
      <c r="C2" s="90"/>
      <c r="D2" s="90"/>
      <c r="E2" s="90"/>
      <c r="F2" s="90"/>
    </row>
    <row r="3" spans="4:5" ht="15">
      <c r="D3" s="22"/>
      <c r="E3" s="17"/>
    </row>
    <row r="4" spans="1:5" ht="12.75" customHeight="1">
      <c r="A4" s="1"/>
      <c r="B4" s="2"/>
      <c r="C4" s="25"/>
      <c r="D4" s="2"/>
      <c r="E4" s="23"/>
    </row>
    <row r="5" spans="1:5" ht="15">
      <c r="A5" s="4"/>
      <c r="B5" s="52" t="s">
        <v>30</v>
      </c>
      <c r="C5" s="52" t="s">
        <v>29</v>
      </c>
      <c r="D5" s="52" t="s">
        <v>28</v>
      </c>
      <c r="E5" s="5"/>
    </row>
    <row r="6" spans="1:4" ht="15" thickBot="1">
      <c r="A6" s="38" t="s">
        <v>32</v>
      </c>
      <c r="B6" s="53"/>
      <c r="C6" s="53"/>
      <c r="D6" s="53"/>
    </row>
    <row r="7" spans="1:4" ht="14.25">
      <c r="A7" s="39"/>
      <c r="B7" s="52"/>
      <c r="C7" s="52"/>
      <c r="D7" s="52"/>
    </row>
    <row r="8" spans="1:4" ht="14.25">
      <c r="A8" s="40" t="s">
        <v>0</v>
      </c>
      <c r="B8" s="54">
        <v>884739</v>
      </c>
      <c r="C8" s="54">
        <v>902664</v>
      </c>
      <c r="D8" s="55">
        <v>635929</v>
      </c>
    </row>
    <row r="9" spans="1:4" ht="14.25">
      <c r="A9" s="41" t="s">
        <v>1</v>
      </c>
      <c r="B9" s="54">
        <v>618071</v>
      </c>
      <c r="C9" s="54">
        <v>571467</v>
      </c>
      <c r="D9" s="55">
        <v>469209</v>
      </c>
    </row>
    <row r="10" spans="1:4" ht="14.25">
      <c r="A10" s="41" t="s">
        <v>2</v>
      </c>
      <c r="B10" s="54">
        <v>992886</v>
      </c>
      <c r="C10" s="54">
        <v>533291</v>
      </c>
      <c r="D10" s="55">
        <v>467012</v>
      </c>
    </row>
    <row r="11" spans="1:4" ht="14.25">
      <c r="A11" s="39" t="s">
        <v>3</v>
      </c>
      <c r="B11" s="56">
        <f>B8+B9+B10</f>
        <v>2495696</v>
      </c>
      <c r="C11" s="56">
        <f>C8+C9+C10</f>
        <v>2007422</v>
      </c>
      <c r="D11" s="57">
        <f>SUM(D8:D10)</f>
        <v>1572150</v>
      </c>
    </row>
    <row r="12" spans="1:5" s="20" customFormat="1" ht="15">
      <c r="A12" s="40" t="s">
        <v>4</v>
      </c>
      <c r="B12" s="56">
        <v>1136663</v>
      </c>
      <c r="C12" s="56">
        <v>1042381</v>
      </c>
      <c r="D12" s="57">
        <v>273235</v>
      </c>
      <c r="E12" s="17"/>
    </row>
    <row r="13" spans="1:4" ht="14.25">
      <c r="A13" s="40" t="s">
        <v>5</v>
      </c>
      <c r="B13" s="30">
        <v>299190</v>
      </c>
      <c r="C13" s="30">
        <v>208516</v>
      </c>
      <c r="D13" s="55">
        <v>183840</v>
      </c>
    </row>
    <row r="14" spans="1:7" ht="14.25">
      <c r="A14" s="40" t="s">
        <v>6</v>
      </c>
      <c r="B14" s="30">
        <v>5153164</v>
      </c>
      <c r="C14" s="30">
        <v>4640467</v>
      </c>
      <c r="D14" s="55">
        <v>3664277</v>
      </c>
      <c r="G14" s="19"/>
    </row>
    <row r="15" spans="1:7" ht="14.25">
      <c r="A15" s="40" t="s">
        <v>7</v>
      </c>
      <c r="B15" s="30">
        <v>-266881</v>
      </c>
      <c r="C15" s="30">
        <v>-198158</v>
      </c>
      <c r="D15" s="55">
        <v>-174186</v>
      </c>
      <c r="G15" s="19"/>
    </row>
    <row r="16" spans="1:7" ht="14.25">
      <c r="A16" s="42" t="s">
        <v>8</v>
      </c>
      <c r="B16" s="56">
        <f>SUM(B14:B15)</f>
        <v>4886283</v>
      </c>
      <c r="C16" s="56">
        <f>SUM(C14:C15)</f>
        <v>4442309</v>
      </c>
      <c r="D16" s="57">
        <f>SUM(D14:D15)</f>
        <v>3490091</v>
      </c>
      <c r="G16" s="19"/>
    </row>
    <row r="17" spans="1:7" ht="25.5">
      <c r="A17" s="40" t="s">
        <v>9</v>
      </c>
      <c r="B17" s="30"/>
      <c r="C17" s="30">
        <v>134</v>
      </c>
      <c r="D17" s="55">
        <v>56515</v>
      </c>
      <c r="G17" s="19"/>
    </row>
    <row r="18" spans="1:7" ht="14.25">
      <c r="A18" s="43" t="s">
        <v>10</v>
      </c>
      <c r="B18" s="30">
        <v>181576</v>
      </c>
      <c r="C18" s="30"/>
      <c r="D18" s="55"/>
      <c r="G18" s="19"/>
    </row>
    <row r="19" spans="1:4" ht="14.25">
      <c r="A19" s="40" t="s">
        <v>31</v>
      </c>
      <c r="B19" s="30">
        <v>479520</v>
      </c>
      <c r="C19" s="30">
        <v>337367</v>
      </c>
      <c r="D19" s="55">
        <v>216214</v>
      </c>
    </row>
    <row r="20" spans="1:4" ht="13.5" customHeight="1">
      <c r="A20" s="44" t="s">
        <v>11</v>
      </c>
      <c r="B20" s="30">
        <v>193699</v>
      </c>
      <c r="C20" s="30">
        <v>273005</v>
      </c>
      <c r="D20" s="55">
        <v>166853</v>
      </c>
    </row>
    <row r="21" spans="1:4" ht="13.5" customHeight="1">
      <c r="A21" s="40"/>
      <c r="B21" s="30"/>
      <c r="C21" s="30"/>
      <c r="D21" s="55"/>
    </row>
    <row r="22" spans="1:6" ht="15.75" thickBot="1">
      <c r="A22" s="45" t="s">
        <v>12</v>
      </c>
      <c r="B22" s="58">
        <f>B11+B12+B13+B16+B19+B20+B17+B18</f>
        <v>9672627</v>
      </c>
      <c r="C22" s="58">
        <f>C11+C12+C13+C16+C19+C20+C17+C18</f>
        <v>8311134</v>
      </c>
      <c r="D22" s="58">
        <f>D11+D12+D13+D16+D19+D20+D17+D18</f>
        <v>5958898</v>
      </c>
      <c r="E22" s="7"/>
      <c r="F22" s="19"/>
    </row>
    <row r="23" spans="1:6" ht="15.75" thickTop="1">
      <c r="A23" s="39"/>
      <c r="B23" s="59"/>
      <c r="C23" s="59"/>
      <c r="D23" s="59"/>
      <c r="E23" s="7"/>
      <c r="F23" s="19"/>
    </row>
    <row r="24" spans="1:4" ht="14.25">
      <c r="A24" s="38"/>
      <c r="B24" s="60"/>
      <c r="C24" s="60"/>
      <c r="D24" s="61"/>
    </row>
    <row r="25" spans="1:4" ht="14.25">
      <c r="A25" s="38" t="s">
        <v>13</v>
      </c>
      <c r="B25" s="60"/>
      <c r="C25" s="60"/>
      <c r="D25" s="61"/>
    </row>
    <row r="26" spans="1:4" ht="14.25">
      <c r="A26" s="46" t="s">
        <v>14</v>
      </c>
      <c r="B26" s="62">
        <v>1577933</v>
      </c>
      <c r="C26" s="62">
        <v>758087</v>
      </c>
      <c r="D26" s="61">
        <v>383458</v>
      </c>
    </row>
    <row r="27" spans="1:4" ht="14.25">
      <c r="A27" s="47" t="s">
        <v>15</v>
      </c>
      <c r="B27" s="30">
        <v>6647820</v>
      </c>
      <c r="C27" s="30">
        <v>5746774</v>
      </c>
      <c r="D27" s="61">
        <v>4274698</v>
      </c>
    </row>
    <row r="28" spans="1:4" ht="14.25">
      <c r="A28" s="47" t="s">
        <v>16</v>
      </c>
      <c r="B28" s="30">
        <v>316396</v>
      </c>
      <c r="C28" s="30">
        <v>778143</v>
      </c>
      <c r="D28" s="61">
        <v>403490</v>
      </c>
    </row>
    <row r="29" spans="1:4" ht="14.25">
      <c r="A29" s="47" t="s">
        <v>17</v>
      </c>
      <c r="B29" s="30">
        <v>3124</v>
      </c>
      <c r="C29" s="30">
        <v>5100</v>
      </c>
      <c r="D29" s="61">
        <v>149</v>
      </c>
    </row>
    <row r="30" spans="1:4" ht="14.25">
      <c r="A30" s="48" t="s">
        <v>18</v>
      </c>
      <c r="B30" s="30">
        <v>4020</v>
      </c>
      <c r="C30" s="30">
        <v>3320</v>
      </c>
      <c r="D30" s="61">
        <v>3320</v>
      </c>
    </row>
    <row r="31" spans="1:4" ht="25.5">
      <c r="A31" s="40" t="s">
        <v>9</v>
      </c>
      <c r="B31" s="30">
        <v>1933</v>
      </c>
      <c r="C31" s="30">
        <v>6923</v>
      </c>
      <c r="D31" s="61">
        <v>51139</v>
      </c>
    </row>
    <row r="32" spans="1:4" ht="14.25">
      <c r="A32" s="41" t="s">
        <v>20</v>
      </c>
      <c r="B32" s="30">
        <v>126352</v>
      </c>
      <c r="C32" s="30">
        <v>127620</v>
      </c>
      <c r="D32" s="61">
        <v>122215</v>
      </c>
    </row>
    <row r="33" spans="1:4" ht="14.25">
      <c r="A33" s="48"/>
      <c r="B33" s="30"/>
      <c r="C33" s="30"/>
      <c r="D33" s="61"/>
    </row>
    <row r="34" spans="1:5" ht="15">
      <c r="A34" s="45" t="s">
        <v>19</v>
      </c>
      <c r="B34" s="63">
        <f>SUM(B26:B32)</f>
        <v>8677578</v>
      </c>
      <c r="C34" s="63">
        <f>SUM(C26:C32)</f>
        <v>7425967</v>
      </c>
      <c r="D34" s="63">
        <f>SUM(D26:D32)</f>
        <v>5238469</v>
      </c>
      <c r="E34" s="7"/>
    </row>
    <row r="35" spans="1:4" ht="14.25">
      <c r="A35" s="40"/>
      <c r="B35" s="60"/>
      <c r="C35" s="60"/>
      <c r="D35" s="64"/>
    </row>
    <row r="36" spans="1:4" ht="12.75" customHeight="1">
      <c r="A36" s="38" t="s">
        <v>21</v>
      </c>
      <c r="B36" s="65"/>
      <c r="C36" s="65"/>
      <c r="D36" s="61"/>
    </row>
    <row r="37" spans="1:4" ht="14.25">
      <c r="A37" s="44" t="s">
        <v>22</v>
      </c>
      <c r="B37" s="14">
        <v>781987</v>
      </c>
      <c r="C37" s="14">
        <v>622243</v>
      </c>
      <c r="D37" s="61">
        <v>623092</v>
      </c>
    </row>
    <row r="38" spans="1:4" ht="14.25">
      <c r="A38" s="44" t="s">
        <v>23</v>
      </c>
      <c r="B38" s="14">
        <v>140514</v>
      </c>
      <c r="C38" s="14">
        <v>160874</v>
      </c>
      <c r="D38" s="61"/>
    </row>
    <row r="39" spans="1:4" ht="14.25">
      <c r="A39" s="49" t="s">
        <v>24</v>
      </c>
      <c r="B39" s="14"/>
      <c r="C39" s="14"/>
      <c r="D39" s="61">
        <v>18</v>
      </c>
    </row>
    <row r="40" spans="1:4" ht="14.25">
      <c r="A40" s="44" t="s">
        <v>25</v>
      </c>
      <c r="B40" s="66">
        <v>72548</v>
      </c>
      <c r="C40" s="66">
        <v>102050</v>
      </c>
      <c r="D40" s="67">
        <v>97319</v>
      </c>
    </row>
    <row r="41" spans="1:4" ht="14.25">
      <c r="A41" s="40"/>
      <c r="B41" s="68"/>
      <c r="C41" s="68"/>
      <c r="D41" s="61"/>
    </row>
    <row r="42" spans="1:5" ht="15">
      <c r="A42" s="38" t="s">
        <v>26</v>
      </c>
      <c r="B42" s="69">
        <f>SUM(B37:B40)</f>
        <v>995049</v>
      </c>
      <c r="C42" s="69">
        <f>SUM(C37:C40)</f>
        <v>885167</v>
      </c>
      <c r="D42" s="69">
        <f>SUM(D37:D40)</f>
        <v>720429</v>
      </c>
      <c r="E42" s="9"/>
    </row>
    <row r="43" spans="1:5" ht="15">
      <c r="A43" s="50"/>
      <c r="B43" s="69"/>
      <c r="C43" s="69"/>
      <c r="D43" s="69"/>
      <c r="E43" s="9"/>
    </row>
    <row r="44" spans="1:5" ht="15.75" thickBot="1">
      <c r="A44" s="51" t="s">
        <v>27</v>
      </c>
      <c r="B44" s="70">
        <f>B42+B34</f>
        <v>9672627</v>
      </c>
      <c r="C44" s="70">
        <f>C34+C42</f>
        <v>8311134</v>
      </c>
      <c r="D44" s="70">
        <f>D42+D34</f>
        <v>5958898</v>
      </c>
      <c r="E44" s="7"/>
    </row>
    <row r="45" spans="1:5" ht="15" thickTop="1">
      <c r="A45" s="6"/>
      <c r="D45" s="8"/>
      <c r="E45" s="8"/>
    </row>
    <row r="46" spans="1:3" ht="14.25">
      <c r="A46" s="24"/>
      <c r="B46" s="11"/>
      <c r="C46" s="11">
        <f>C44-C22</f>
        <v>0</v>
      </c>
    </row>
    <row r="47" spans="1:3" ht="14.25">
      <c r="A47" s="24"/>
      <c r="B47" s="11"/>
      <c r="C47" s="11"/>
    </row>
    <row r="48" spans="1:3" ht="14.25">
      <c r="A48" s="24"/>
      <c r="B48" s="11"/>
      <c r="C48" s="11"/>
    </row>
    <row r="51" spans="1:4" ht="14.25">
      <c r="A51" s="35" t="s">
        <v>33</v>
      </c>
      <c r="B51" s="35"/>
      <c r="D51" s="36" t="s">
        <v>34</v>
      </c>
    </row>
    <row r="52" spans="1:4" ht="14.25">
      <c r="A52" s="35"/>
      <c r="B52" s="35"/>
      <c r="D52" s="35"/>
    </row>
    <row r="53" spans="1:4" ht="14.25">
      <c r="A53" s="35"/>
      <c r="B53" s="35"/>
      <c r="D53" s="35"/>
    </row>
    <row r="54" spans="1:4" ht="14.25">
      <c r="A54" s="37" t="s">
        <v>35</v>
      </c>
      <c r="B54" s="35"/>
      <c r="D54" s="36" t="s">
        <v>36</v>
      </c>
    </row>
    <row r="55" spans="2:3" ht="14.25">
      <c r="B55" s="10"/>
      <c r="C55" s="10"/>
    </row>
  </sheetData>
  <sheetProtection/>
  <mergeCells count="2">
    <mergeCell ref="A1:C1"/>
    <mergeCell ref="A2:F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5.421875" style="18" customWidth="1"/>
    <col min="2" max="2" width="20.57421875" style="18" customWidth="1"/>
    <col min="3" max="3" width="23.421875" style="18" customWidth="1"/>
    <col min="4" max="4" width="23.00390625" style="18" customWidth="1"/>
    <col min="5" max="16384" width="9.140625" style="18" customWidth="1"/>
  </cols>
  <sheetData>
    <row r="1" spans="1:4" ht="15">
      <c r="A1" s="88"/>
      <c r="B1" s="91"/>
      <c r="C1" s="91"/>
      <c r="D1" s="92"/>
    </row>
    <row r="2" spans="1:4" ht="15">
      <c r="A2" s="88" t="s">
        <v>56</v>
      </c>
      <c r="B2" s="92"/>
      <c r="C2" s="92"/>
      <c r="D2" s="92"/>
    </row>
    <row r="4" spans="1:4" ht="15">
      <c r="A4" s="1"/>
      <c r="B4" s="2"/>
      <c r="C4" s="2"/>
      <c r="D4" s="25"/>
    </row>
    <row r="5" spans="1:4" ht="14.25">
      <c r="A5" s="1"/>
      <c r="B5" s="52" t="s">
        <v>30</v>
      </c>
      <c r="C5" s="52" t="s">
        <v>29</v>
      </c>
      <c r="D5" s="52" t="s">
        <v>55</v>
      </c>
    </row>
    <row r="6" spans="1:4" ht="15" thickBot="1">
      <c r="A6" s="3"/>
      <c r="B6" s="53"/>
      <c r="C6" s="53"/>
      <c r="D6" s="53"/>
    </row>
    <row r="7" spans="1:4" ht="14.25">
      <c r="A7" s="3"/>
      <c r="B7" s="13"/>
      <c r="C7" s="13"/>
      <c r="D7" s="16"/>
    </row>
    <row r="8" spans="1:4" ht="14.25">
      <c r="A8" s="71" t="s">
        <v>38</v>
      </c>
      <c r="B8" s="26">
        <v>564879.65125</v>
      </c>
      <c r="C8" s="26">
        <v>482551.03101</v>
      </c>
      <c r="D8" s="27">
        <v>360267.93184</v>
      </c>
    </row>
    <row r="9" spans="1:4" ht="14.25">
      <c r="A9" s="71" t="s">
        <v>39</v>
      </c>
      <c r="B9" s="26">
        <v>-254888.98355</v>
      </c>
      <c r="C9" s="26">
        <v>-181876.21873</v>
      </c>
      <c r="D9" s="27">
        <v>-103571.71369</v>
      </c>
    </row>
    <row r="10" spans="1:4" s="20" customFormat="1" ht="15">
      <c r="A10" s="71" t="s">
        <v>40</v>
      </c>
      <c r="B10" s="56">
        <f>SUM(B8:B9)</f>
        <v>309990.6677</v>
      </c>
      <c r="C10" s="56">
        <f>SUM(C8:C9)</f>
        <v>300674.81227999995</v>
      </c>
      <c r="D10" s="56">
        <v>256696.21814999997</v>
      </c>
    </row>
    <row r="11" spans="1:4" ht="14.25">
      <c r="A11" s="71" t="s">
        <v>41</v>
      </c>
      <c r="B11" s="26">
        <v>-36235.20759</v>
      </c>
      <c r="C11" s="26">
        <v>-18573.58095</v>
      </c>
      <c r="D11" s="27">
        <v>-14455.91156</v>
      </c>
    </row>
    <row r="12" spans="1:4" ht="14.25">
      <c r="A12" s="72" t="s">
        <v>42</v>
      </c>
      <c r="B12" s="79">
        <f>B10+B11</f>
        <v>273755.46011</v>
      </c>
      <c r="C12" s="79">
        <f>C10+C11</f>
        <v>282101.23133</v>
      </c>
      <c r="D12" s="80">
        <v>242240.30658999996</v>
      </c>
    </row>
    <row r="13" spans="1:4" ht="14.25">
      <c r="A13" s="73"/>
      <c r="B13" s="28"/>
      <c r="C13" s="28"/>
      <c r="D13" s="29"/>
    </row>
    <row r="14" spans="1:4" ht="14.25">
      <c r="A14" s="13" t="s">
        <v>43</v>
      </c>
      <c r="B14" s="26">
        <v>116640.58071</v>
      </c>
      <c r="C14" s="26">
        <v>101669.10701</v>
      </c>
      <c r="D14" s="27">
        <v>94166.07993</v>
      </c>
    </row>
    <row r="15" spans="1:4" ht="14.25">
      <c r="A15" s="13" t="s">
        <v>44</v>
      </c>
      <c r="B15" s="26">
        <v>-1533.3269</v>
      </c>
      <c r="C15" s="26">
        <v>-430.18826</v>
      </c>
      <c r="D15" s="27">
        <v>-811.74782</v>
      </c>
    </row>
    <row r="16" spans="1:4" ht="14.25">
      <c r="A16" s="73" t="s">
        <v>45</v>
      </c>
      <c r="B16" s="26">
        <v>68416.22307</v>
      </c>
      <c r="C16" s="26">
        <v>54060.33816</v>
      </c>
      <c r="D16" s="27">
        <v>36721.13797</v>
      </c>
    </row>
    <row r="17" spans="1:4" ht="14.25">
      <c r="A17" s="73" t="s">
        <v>46</v>
      </c>
      <c r="B17" s="26">
        <v>2197</v>
      </c>
      <c r="C17" s="26">
        <v>368.95477</v>
      </c>
      <c r="D17" s="27">
        <v>3268.82411</v>
      </c>
    </row>
    <row r="18" spans="1:4" ht="18.75" customHeight="1">
      <c r="A18" s="73" t="s">
        <v>47</v>
      </c>
      <c r="B18" s="26">
        <v>259.41957</v>
      </c>
      <c r="C18" s="26">
        <v>2684.7681</v>
      </c>
      <c r="D18" s="27">
        <v>1769.00201</v>
      </c>
    </row>
    <row r="19" spans="1:4" ht="14.25">
      <c r="A19" s="72" t="s">
        <v>48</v>
      </c>
      <c r="B19" s="81">
        <f>SUM(B14:B18)</f>
        <v>185979.89644999997</v>
      </c>
      <c r="C19" s="81">
        <f>SUM(C14:C18)</f>
        <v>158352.97978</v>
      </c>
      <c r="D19" s="82">
        <v>135113.29619999998</v>
      </c>
    </row>
    <row r="20" spans="1:4" ht="14.25">
      <c r="A20" s="73"/>
      <c r="B20" s="28"/>
      <c r="C20" s="30"/>
      <c r="D20" s="14"/>
    </row>
    <row r="21" spans="1:4" ht="17.25" customHeight="1">
      <c r="A21" s="73" t="s">
        <v>49</v>
      </c>
      <c r="B21" s="30">
        <f>B12+B19</f>
        <v>459735.35656</v>
      </c>
      <c r="C21" s="30">
        <f>C12+C19</f>
        <v>440454.21111</v>
      </c>
      <c r="D21" s="30">
        <v>377353.6027899999</v>
      </c>
    </row>
    <row r="22" spans="1:4" ht="17.25" customHeight="1">
      <c r="A22" s="73" t="s">
        <v>50</v>
      </c>
      <c r="B22" s="26">
        <v>-392097.41364</v>
      </c>
      <c r="C22" s="31">
        <v>-341914.5026</v>
      </c>
      <c r="D22" s="31">
        <v>-284221.50621</v>
      </c>
    </row>
    <row r="23" spans="1:5" ht="15" thickBot="1">
      <c r="A23" s="74" t="s">
        <v>51</v>
      </c>
      <c r="B23" s="83">
        <f>SUM(B21:B22)</f>
        <v>67637.94292</v>
      </c>
      <c r="C23" s="83">
        <f>SUM(C21:C22)</f>
        <v>98539.70850999997</v>
      </c>
      <c r="D23" s="84">
        <v>93132.0965799999</v>
      </c>
      <c r="E23" s="19"/>
    </row>
    <row r="24" spans="1:5" ht="15" thickTop="1">
      <c r="A24" s="77"/>
      <c r="B24" s="81"/>
      <c r="C24" s="30"/>
      <c r="D24" s="14"/>
      <c r="E24" s="19"/>
    </row>
    <row r="25" spans="1:5" ht="14.25">
      <c r="A25" s="75" t="s">
        <v>52</v>
      </c>
      <c r="B25" s="34">
        <v>-6200</v>
      </c>
      <c r="C25" s="34">
        <v>-7600</v>
      </c>
      <c r="D25" s="34">
        <v>-6905</v>
      </c>
      <c r="E25" s="19"/>
    </row>
    <row r="26" spans="1:4" ht="15" thickBot="1">
      <c r="A26" s="74" t="s">
        <v>53</v>
      </c>
      <c r="B26" s="85">
        <f>B25+B23</f>
        <v>61437.94292</v>
      </c>
      <c r="C26" s="85">
        <f>C25+C23</f>
        <v>90939.70850999997</v>
      </c>
      <c r="D26" s="86">
        <v>86227.5885799999</v>
      </c>
    </row>
    <row r="27" spans="1:4" ht="15" thickTop="1">
      <c r="A27" s="78"/>
      <c r="B27" s="87"/>
      <c r="C27" s="32"/>
      <c r="D27" s="33"/>
    </row>
    <row r="28" spans="1:4" ht="15" thickBot="1">
      <c r="A28" s="76" t="s">
        <v>54</v>
      </c>
      <c r="B28" s="85">
        <f>B26</f>
        <v>61437.94292</v>
      </c>
      <c r="C28" s="85">
        <f>C26</f>
        <v>90939.70850999997</v>
      </c>
      <c r="D28" s="86">
        <v>86227.5885799999</v>
      </c>
    </row>
    <row r="29" spans="1:4" ht="15.75" thickTop="1">
      <c r="A29" s="20"/>
      <c r="B29" s="17"/>
      <c r="C29" s="15"/>
      <c r="D29" s="15"/>
    </row>
    <row r="30" spans="1:4" ht="15">
      <c r="A30" s="20"/>
      <c r="B30" s="17"/>
      <c r="C30" s="15"/>
      <c r="D30" s="15"/>
    </row>
    <row r="31" spans="1:4" ht="15">
      <c r="A31" s="20"/>
      <c r="B31" s="17"/>
      <c r="C31" s="15"/>
      <c r="D31" s="15"/>
    </row>
    <row r="32" spans="1:4" ht="15">
      <c r="A32" s="20"/>
      <c r="B32" s="17"/>
      <c r="C32" s="15"/>
      <c r="D32" s="15"/>
    </row>
    <row r="33" spans="1:4" ht="15">
      <c r="A33" s="20"/>
      <c r="B33" s="17"/>
      <c r="C33" s="15"/>
      <c r="D33" s="15"/>
    </row>
    <row r="34" spans="1:4" ht="15">
      <c r="A34" s="20"/>
      <c r="B34" s="17"/>
      <c r="C34" s="15"/>
      <c r="D34" s="15"/>
    </row>
    <row r="35" spans="1:4" ht="15">
      <c r="A35" s="20"/>
      <c r="B35" s="17"/>
      <c r="C35" s="15"/>
      <c r="D35" s="15"/>
    </row>
    <row r="36" spans="2:4" ht="14.25">
      <c r="B36" s="19"/>
      <c r="C36" s="13"/>
      <c r="D36" s="13"/>
    </row>
    <row r="37" spans="1:4" ht="14.25">
      <c r="A37" s="35" t="s">
        <v>33</v>
      </c>
      <c r="B37" s="35"/>
      <c r="C37" s="12"/>
      <c r="D37" s="36" t="s">
        <v>34</v>
      </c>
    </row>
    <row r="38" spans="1:4" ht="14.25">
      <c r="A38" s="35"/>
      <c r="B38" s="35"/>
      <c r="C38" s="12"/>
      <c r="D38" s="35"/>
    </row>
    <row r="39" spans="1:4" ht="14.25">
      <c r="A39" s="35"/>
      <c r="B39" s="35"/>
      <c r="C39" s="12"/>
      <c r="D39" s="35"/>
    </row>
    <row r="40" spans="1:4" ht="14.25">
      <c r="A40" s="37" t="s">
        <v>35</v>
      </c>
      <c r="B40" s="35"/>
      <c r="C40" s="12"/>
      <c r="D40" s="36" t="s">
        <v>36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4"/>
  <sheetViews>
    <sheetView zoomScalePageLayoutView="0" workbookViewId="0" topLeftCell="A1">
      <selection activeCell="A51" sqref="A51:C54"/>
    </sheetView>
  </sheetViews>
  <sheetFormatPr defaultColWidth="9.140625" defaultRowHeight="12.75"/>
  <cols>
    <col min="1" max="1" width="66.8515625" style="0" customWidth="1"/>
    <col min="2" max="2" width="13.28125" style="0" customWidth="1"/>
    <col min="3" max="3" width="12.00390625" style="0" customWidth="1"/>
  </cols>
  <sheetData>
    <row r="2" spans="1:2" ht="15">
      <c r="A2" s="125" t="s">
        <v>95</v>
      </c>
      <c r="B2" s="126"/>
    </row>
    <row r="3" spans="1:2" ht="15">
      <c r="A3" s="127" t="s">
        <v>96</v>
      </c>
      <c r="B3" s="128"/>
    </row>
    <row r="5" spans="1:3" ht="60">
      <c r="A5" s="93"/>
      <c r="B5" s="108" t="s">
        <v>57</v>
      </c>
      <c r="C5" s="108" t="s">
        <v>58</v>
      </c>
    </row>
    <row r="6" spans="1:3" ht="15">
      <c r="A6" s="110" t="s">
        <v>60</v>
      </c>
      <c r="B6" s="109" t="s">
        <v>59</v>
      </c>
      <c r="C6" s="109" t="s">
        <v>59</v>
      </c>
    </row>
    <row r="7" spans="1:3" ht="12.75">
      <c r="A7" s="111" t="s">
        <v>61</v>
      </c>
      <c r="B7" s="95">
        <v>566050</v>
      </c>
      <c r="C7" s="95">
        <v>481075</v>
      </c>
    </row>
    <row r="8" spans="1:3" ht="12.75">
      <c r="A8" s="111" t="s">
        <v>62</v>
      </c>
      <c r="B8" s="95">
        <v>-254808</v>
      </c>
      <c r="C8" s="95">
        <v>-181278</v>
      </c>
    </row>
    <row r="9" spans="1:3" ht="12.75">
      <c r="A9" s="111" t="s">
        <v>63</v>
      </c>
      <c r="B9" s="95">
        <v>114896</v>
      </c>
      <c r="C9" s="95">
        <v>101669</v>
      </c>
    </row>
    <row r="10" spans="1:3" ht="12.75">
      <c r="A10" s="111" t="s">
        <v>64</v>
      </c>
      <c r="B10" s="95">
        <v>-1556</v>
      </c>
      <c r="C10" s="95">
        <v>-430</v>
      </c>
    </row>
    <row r="11" spans="1:3" ht="12.75">
      <c r="A11" s="111" t="s">
        <v>65</v>
      </c>
      <c r="B11" s="95">
        <v>65834</v>
      </c>
      <c r="C11" s="95">
        <v>54060</v>
      </c>
    </row>
    <row r="12" spans="1:3" ht="12.75">
      <c r="A12" s="112" t="s">
        <v>66</v>
      </c>
      <c r="B12" s="95">
        <v>0</v>
      </c>
      <c r="C12" s="95">
        <v>3465</v>
      </c>
    </row>
    <row r="13" spans="1:3" ht="12.75">
      <c r="A13" s="112" t="s">
        <v>67</v>
      </c>
      <c r="B13" s="95">
        <v>-590</v>
      </c>
      <c r="C13" s="95">
        <v>2780</v>
      </c>
    </row>
    <row r="14" spans="1:3" ht="12.75">
      <c r="A14" s="112" t="s">
        <v>68</v>
      </c>
      <c r="B14" s="96">
        <v>-347052</v>
      </c>
      <c r="C14" s="96">
        <v>-291711</v>
      </c>
    </row>
    <row r="15" spans="1:3" ht="12" customHeight="1">
      <c r="A15" s="113" t="s">
        <v>69</v>
      </c>
      <c r="B15" s="95">
        <f>SUM(B7:B14)</f>
        <v>142774</v>
      </c>
      <c r="C15" s="95">
        <f>SUM(C7:C14)</f>
        <v>169630</v>
      </c>
    </row>
    <row r="16" spans="1:3" ht="12.75">
      <c r="A16" s="114" t="s">
        <v>70</v>
      </c>
      <c r="B16" s="95"/>
      <c r="C16" s="95"/>
    </row>
    <row r="17" spans="1:3" ht="24">
      <c r="A17" s="115" t="s">
        <v>71</v>
      </c>
      <c r="B17" s="95">
        <v>0</v>
      </c>
      <c r="C17" s="95">
        <v>13963</v>
      </c>
    </row>
    <row r="18" spans="1:3" ht="12.75">
      <c r="A18" s="43" t="s">
        <v>10</v>
      </c>
      <c r="B18" s="95">
        <v>-181576</v>
      </c>
      <c r="C18" s="95">
        <v>0</v>
      </c>
    </row>
    <row r="19" spans="1:3" ht="12.75">
      <c r="A19" s="112" t="s">
        <v>72</v>
      </c>
      <c r="B19" s="95">
        <v>-176579</v>
      </c>
      <c r="C19" s="95">
        <v>-272575</v>
      </c>
    </row>
    <row r="20" spans="1:3" ht="12.75">
      <c r="A20" s="112" t="s">
        <v>73</v>
      </c>
      <c r="B20" s="95">
        <v>215953</v>
      </c>
      <c r="C20" s="95">
        <v>-620208</v>
      </c>
    </row>
    <row r="21" spans="1:3" ht="12.75">
      <c r="A21" s="112" t="s">
        <v>74</v>
      </c>
      <c r="B21" s="95">
        <v>816</v>
      </c>
      <c r="C21" s="95">
        <v>-100041</v>
      </c>
    </row>
    <row r="22" spans="1:3" ht="12.75">
      <c r="A22" s="114" t="s">
        <v>75</v>
      </c>
      <c r="B22" s="95"/>
      <c r="C22" s="95"/>
    </row>
    <row r="23" spans="1:3" ht="12.75">
      <c r="A23" s="112" t="s">
        <v>72</v>
      </c>
      <c r="B23" s="95">
        <v>680559</v>
      </c>
      <c r="C23" s="95">
        <v>224327</v>
      </c>
    </row>
    <row r="24" spans="1:3" ht="12.75">
      <c r="A24" s="112" t="s">
        <v>73</v>
      </c>
      <c r="B24" s="95">
        <v>272086</v>
      </c>
      <c r="C24" s="95">
        <v>757259</v>
      </c>
    </row>
    <row r="25" spans="1:3" ht="24">
      <c r="A25" s="115" t="s">
        <v>71</v>
      </c>
      <c r="B25" s="95">
        <v>678</v>
      </c>
      <c r="C25" s="95">
        <v>0</v>
      </c>
    </row>
    <row r="26" spans="1:3" ht="13.5" thickBot="1">
      <c r="A26" s="112" t="s">
        <v>76</v>
      </c>
      <c r="B26" s="98">
        <v>-12670</v>
      </c>
      <c r="C26" s="95">
        <v>86512</v>
      </c>
    </row>
    <row r="27" spans="1:3" ht="12.75">
      <c r="A27" s="116" t="s">
        <v>77</v>
      </c>
      <c r="B27" s="97">
        <f>SUM(B15:B26)</f>
        <v>942041</v>
      </c>
      <c r="C27" s="97">
        <f>SUM(C15:C26)</f>
        <v>258867</v>
      </c>
    </row>
    <row r="28" spans="1:3" ht="13.5" thickBot="1">
      <c r="A28" s="117" t="s">
        <v>78</v>
      </c>
      <c r="B28" s="98">
        <v>-5476</v>
      </c>
      <c r="C28" s="99">
        <v>-7600</v>
      </c>
    </row>
    <row r="29" spans="1:3" ht="13.5" thickBot="1">
      <c r="A29" s="118" t="s">
        <v>79</v>
      </c>
      <c r="B29" s="100">
        <f>B27+B28</f>
        <v>936565</v>
      </c>
      <c r="C29" s="100">
        <f>C27+C28</f>
        <v>251267</v>
      </c>
    </row>
    <row r="30" spans="1:3" ht="12.75">
      <c r="A30" s="119" t="s">
        <v>80</v>
      </c>
      <c r="B30" s="97"/>
      <c r="C30" s="97"/>
    </row>
    <row r="31" spans="1:3" ht="13.5" thickBot="1">
      <c r="A31" s="117" t="s">
        <v>81</v>
      </c>
      <c r="B31" s="95">
        <v>-48050</v>
      </c>
      <c r="C31" s="95">
        <v>-93320</v>
      </c>
    </row>
    <row r="32" spans="1:3" ht="12.75">
      <c r="A32" s="120" t="s">
        <v>82</v>
      </c>
      <c r="B32" s="95">
        <v>849</v>
      </c>
      <c r="C32" s="95">
        <v>0</v>
      </c>
    </row>
    <row r="33" spans="1:3" ht="12.75">
      <c r="A33" s="121" t="s">
        <v>83</v>
      </c>
      <c r="B33" s="95">
        <v>-80825</v>
      </c>
      <c r="C33" s="99">
        <v>-100000</v>
      </c>
    </row>
    <row r="34" spans="1:3" ht="13.5" thickBot="1">
      <c r="A34" s="122" t="s">
        <v>84</v>
      </c>
      <c r="B34" s="98">
        <v>100000</v>
      </c>
      <c r="C34" s="95">
        <v>80975</v>
      </c>
    </row>
    <row r="35" spans="1:3" ht="13.5" thickBot="1">
      <c r="A35" s="123" t="s">
        <v>85</v>
      </c>
      <c r="B35" s="100">
        <f>SUM(B31:B34)</f>
        <v>-28026</v>
      </c>
      <c r="C35" s="100">
        <f>SUM(C31:C34)</f>
        <v>-112345</v>
      </c>
    </row>
    <row r="36" spans="1:3" ht="12.75">
      <c r="A36" s="110" t="s">
        <v>86</v>
      </c>
      <c r="B36" s="95"/>
      <c r="C36" s="95"/>
    </row>
    <row r="37" spans="1:3" ht="12.75">
      <c r="A37" s="121" t="s">
        <v>87</v>
      </c>
      <c r="B37" s="95">
        <v>-763500</v>
      </c>
      <c r="C37" s="95">
        <v>48322</v>
      </c>
    </row>
    <row r="38" spans="1:3" ht="12.75">
      <c r="A38" s="121" t="s">
        <v>88</v>
      </c>
      <c r="B38" s="101">
        <v>18430</v>
      </c>
      <c r="C38" s="101">
        <v>-2310</v>
      </c>
    </row>
    <row r="39" spans="1:3" ht="12.75">
      <c r="A39" s="94" t="s">
        <v>90</v>
      </c>
      <c r="B39" s="102">
        <v>-139707</v>
      </c>
      <c r="C39" s="95">
        <v>-160874</v>
      </c>
    </row>
    <row r="40" spans="1:3" ht="13.5" thickBot="1">
      <c r="A40" s="117" t="s">
        <v>89</v>
      </c>
      <c r="B40" s="103">
        <v>-46156</v>
      </c>
      <c r="C40" s="99">
        <v>-68254</v>
      </c>
    </row>
    <row r="41" spans="1:3" ht="13.5" thickBot="1">
      <c r="A41" s="118" t="s">
        <v>79</v>
      </c>
      <c r="B41" s="104">
        <f>SUM(B37:B40)</f>
        <v>-930933</v>
      </c>
      <c r="C41" s="104">
        <f>SUM(C37:C40)</f>
        <v>-183116</v>
      </c>
    </row>
    <row r="42" spans="1:3" ht="12.75">
      <c r="A42" s="105"/>
      <c r="B42" s="106"/>
      <c r="C42" s="106"/>
    </row>
    <row r="43" spans="1:3" ht="12.75">
      <c r="A43" s="124" t="s">
        <v>91</v>
      </c>
      <c r="B43" s="95">
        <v>68724</v>
      </c>
      <c r="C43" s="95">
        <v>-15157</v>
      </c>
    </row>
    <row r="44" spans="1:3" ht="12.75">
      <c r="A44" s="124" t="s">
        <v>92</v>
      </c>
      <c r="B44" s="95">
        <f>B29+B35+B41+B43</f>
        <v>46330</v>
      </c>
      <c r="C44" s="95">
        <f>C29+C35+C41+C43</f>
        <v>-59351</v>
      </c>
    </row>
    <row r="45" spans="1:3" ht="12.75">
      <c r="A45" s="121" t="s">
        <v>93</v>
      </c>
      <c r="B45" s="95">
        <v>2449367</v>
      </c>
      <c r="C45" s="95">
        <v>2066773</v>
      </c>
    </row>
    <row r="46" spans="1:3" ht="12.75">
      <c r="A46" s="110" t="s">
        <v>94</v>
      </c>
      <c r="B46" s="107">
        <f>SUM(B44:B45)</f>
        <v>2495697</v>
      </c>
      <c r="C46" s="107">
        <f>SUM(C44:C45)</f>
        <v>2007422</v>
      </c>
    </row>
    <row r="51" spans="1:3" ht="12.75">
      <c r="A51" s="35" t="s">
        <v>33</v>
      </c>
      <c r="B51" s="35"/>
      <c r="C51" s="36" t="s">
        <v>34</v>
      </c>
    </row>
    <row r="52" spans="1:3" ht="12.75">
      <c r="A52" s="35"/>
      <c r="B52" s="35"/>
      <c r="C52" s="35"/>
    </row>
    <row r="53" spans="1:3" ht="12.75">
      <c r="A53" s="35"/>
      <c r="B53" s="35"/>
      <c r="C53" s="35"/>
    </row>
    <row r="54" spans="1:3" ht="12.75">
      <c r="A54" s="37" t="s">
        <v>35</v>
      </c>
      <c r="B54" s="35"/>
      <c r="C54" s="36" t="s">
        <v>36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37.140625" style="0" customWidth="1"/>
    <col min="2" max="2" width="11.7109375" style="0" customWidth="1"/>
    <col min="3" max="3" width="12.8515625" style="0" customWidth="1"/>
    <col min="4" max="4" width="13.8515625" style="0" customWidth="1"/>
    <col min="5" max="5" width="14.421875" style="0" customWidth="1"/>
    <col min="6" max="6" width="12.57421875" style="0" customWidth="1"/>
  </cols>
  <sheetData>
    <row r="2" spans="1:5" ht="15">
      <c r="A2" s="147" t="s">
        <v>95</v>
      </c>
      <c r="B2" s="148"/>
      <c r="C2" s="148"/>
      <c r="D2" s="148"/>
      <c r="E2" s="148"/>
    </row>
    <row r="3" spans="1:5" ht="15">
      <c r="A3" s="147" t="s">
        <v>108</v>
      </c>
      <c r="B3" s="127"/>
      <c r="C3" s="127"/>
      <c r="D3" s="127"/>
      <c r="E3" s="127"/>
    </row>
    <row r="5" spans="1:6" ht="45">
      <c r="A5" s="132"/>
      <c r="B5" s="129" t="s">
        <v>97</v>
      </c>
      <c r="C5" s="129" t="s">
        <v>98</v>
      </c>
      <c r="D5" s="129" t="s">
        <v>99</v>
      </c>
      <c r="E5" s="129" t="s">
        <v>25</v>
      </c>
      <c r="F5" s="129" t="s">
        <v>100</v>
      </c>
    </row>
    <row r="6" spans="1:6" ht="15">
      <c r="A6" s="133"/>
      <c r="B6" s="134"/>
      <c r="C6" s="134"/>
      <c r="D6" s="134"/>
      <c r="E6" s="134"/>
      <c r="F6" s="134"/>
    </row>
    <row r="7" spans="1:6" ht="15">
      <c r="A7" s="135" t="s">
        <v>105</v>
      </c>
      <c r="B7" s="136">
        <v>781987</v>
      </c>
      <c r="C7" s="136">
        <v>350</v>
      </c>
      <c r="D7" s="137">
        <v>0</v>
      </c>
      <c r="E7" s="136">
        <v>197393</v>
      </c>
      <c r="F7" s="136">
        <f>SUM(B7:E7)</f>
        <v>979730</v>
      </c>
    </row>
    <row r="8" spans="1:6" ht="15">
      <c r="A8" s="135"/>
      <c r="B8" s="138"/>
      <c r="C8" s="138"/>
      <c r="D8" s="138"/>
      <c r="E8" s="138"/>
      <c r="F8" s="138"/>
    </row>
    <row r="9" spans="1:6" ht="14.25">
      <c r="A9" s="145" t="s">
        <v>101</v>
      </c>
      <c r="B9" s="137">
        <v>0</v>
      </c>
      <c r="C9" s="137">
        <v>0</v>
      </c>
      <c r="D9" s="139">
        <v>0</v>
      </c>
      <c r="E9" s="137">
        <v>0</v>
      </c>
      <c r="F9" s="140">
        <f>SUM(B9:E9)</f>
        <v>0</v>
      </c>
    </row>
    <row r="10" spans="1:6" ht="14.25">
      <c r="A10" s="146" t="s">
        <v>102</v>
      </c>
      <c r="B10" s="137">
        <v>0</v>
      </c>
      <c r="C10" s="137">
        <v>0</v>
      </c>
      <c r="D10" s="137">
        <v>0</v>
      </c>
      <c r="E10" s="137">
        <v>34650</v>
      </c>
      <c r="F10" s="141">
        <f>SUM(B10:E10)</f>
        <v>34650</v>
      </c>
    </row>
    <row r="11" spans="1:6" ht="14.25">
      <c r="A11" s="145" t="s">
        <v>103</v>
      </c>
      <c r="B11" s="137">
        <v>0</v>
      </c>
      <c r="C11" s="137">
        <v>0</v>
      </c>
      <c r="D11" s="137">
        <v>0</v>
      </c>
      <c r="E11" s="137">
        <v>0</v>
      </c>
      <c r="F11" s="137">
        <f>SUM(B11:E11)</f>
        <v>0</v>
      </c>
    </row>
    <row r="12" spans="1:6" ht="28.5">
      <c r="A12" s="146" t="s">
        <v>104</v>
      </c>
      <c r="B12" s="137">
        <v>0</v>
      </c>
      <c r="C12" s="142">
        <v>260</v>
      </c>
      <c r="D12" s="142">
        <v>0</v>
      </c>
      <c r="E12" s="137">
        <v>0</v>
      </c>
      <c r="F12" s="142">
        <f>SUM(B12:E12)</f>
        <v>260</v>
      </c>
    </row>
    <row r="13" spans="1:6" ht="15.75" thickBot="1">
      <c r="A13" s="135" t="s">
        <v>106</v>
      </c>
      <c r="B13" s="143">
        <f>SUM(B7:B12)</f>
        <v>781987</v>
      </c>
      <c r="C13" s="143">
        <f>SUM(C7:C12)</f>
        <v>610</v>
      </c>
      <c r="D13" s="143">
        <f>SUM(D7:D12)</f>
        <v>0</v>
      </c>
      <c r="E13" s="143">
        <f>SUM(E7:E12)</f>
        <v>232043</v>
      </c>
      <c r="F13" s="144">
        <f>SUM(B13:E13)</f>
        <v>1014640</v>
      </c>
    </row>
    <row r="14" spans="1:6" ht="15">
      <c r="A14" s="135"/>
      <c r="B14" s="138"/>
      <c r="C14" s="138"/>
      <c r="D14" s="138"/>
      <c r="E14" s="138"/>
      <c r="F14" s="138"/>
    </row>
    <row r="15" spans="1:6" ht="14.25">
      <c r="A15" s="145" t="s">
        <v>101</v>
      </c>
      <c r="B15" s="137">
        <v>0</v>
      </c>
      <c r="C15" s="137">
        <v>0</v>
      </c>
      <c r="D15" s="139">
        <v>0</v>
      </c>
      <c r="E15" s="137">
        <v>0</v>
      </c>
      <c r="F15" s="140">
        <f>SUM(B15:E15)</f>
        <v>0</v>
      </c>
    </row>
    <row r="16" spans="1:6" ht="14.25">
      <c r="A16" s="146" t="s">
        <v>102</v>
      </c>
      <c r="B16" s="137">
        <v>0</v>
      </c>
      <c r="C16" s="137">
        <v>0</v>
      </c>
      <c r="D16" s="137">
        <v>0</v>
      </c>
      <c r="E16" s="137">
        <v>26788</v>
      </c>
      <c r="F16" s="141">
        <f>SUM(B16:E16)</f>
        <v>26788</v>
      </c>
    </row>
    <row r="17" spans="1:6" ht="14.25">
      <c r="A17" s="145" t="s">
        <v>103</v>
      </c>
      <c r="B17" s="137">
        <v>0</v>
      </c>
      <c r="C17" s="137">
        <v>0</v>
      </c>
      <c r="D17" s="137">
        <v>0</v>
      </c>
      <c r="E17" s="137">
        <v>-46576</v>
      </c>
      <c r="F17" s="137">
        <f>SUM(B17:E17)</f>
        <v>-46576</v>
      </c>
    </row>
    <row r="18" spans="1:6" ht="28.5">
      <c r="A18" s="146" t="s">
        <v>104</v>
      </c>
      <c r="B18" s="137">
        <v>0</v>
      </c>
      <c r="C18" s="142">
        <v>139904</v>
      </c>
      <c r="D18" s="142">
        <v>0</v>
      </c>
      <c r="E18" s="137">
        <v>-139707</v>
      </c>
      <c r="F18" s="142">
        <f>SUM(B18:E18)</f>
        <v>197</v>
      </c>
    </row>
    <row r="19" spans="1:6" ht="15.75" thickBot="1">
      <c r="A19" s="135" t="s">
        <v>107</v>
      </c>
      <c r="B19" s="143">
        <f>B13+B15+B16+B17+B18</f>
        <v>781987</v>
      </c>
      <c r="C19" s="143">
        <f>C13+C15+C16+C17+C18</f>
        <v>140514</v>
      </c>
      <c r="D19" s="143">
        <f>D13+D15+D16+D17+D18</f>
        <v>0</v>
      </c>
      <c r="E19" s="143">
        <f>E13+E15+E16+E17+E18</f>
        <v>72548</v>
      </c>
      <c r="F19" s="144">
        <f>SUM(B19:E19)</f>
        <v>995049</v>
      </c>
    </row>
    <row r="20" spans="1:6" ht="15">
      <c r="A20" s="131"/>
      <c r="B20" s="130"/>
      <c r="C20" s="130"/>
      <c r="D20" s="130"/>
      <c r="E20" s="130"/>
      <c r="F20" s="130"/>
    </row>
    <row r="31" spans="1:3" ht="12.75">
      <c r="A31" s="35" t="s">
        <v>33</v>
      </c>
      <c r="B31" s="35"/>
      <c r="C31" s="36" t="s">
        <v>34</v>
      </c>
    </row>
    <row r="32" spans="1:3" ht="12.75">
      <c r="A32" s="35"/>
      <c r="B32" s="35"/>
      <c r="C32" s="35"/>
    </row>
    <row r="33" spans="1:3" ht="12.75">
      <c r="A33" s="35"/>
      <c r="B33" s="35"/>
      <c r="C33" s="35"/>
    </row>
    <row r="34" spans="1:3" ht="12.75">
      <c r="A34" s="37" t="s">
        <v>35</v>
      </c>
      <c r="B34" s="35"/>
      <c r="C34" s="36" t="s">
        <v>36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2015-07-02T07:12:31Z</cp:lastPrinted>
  <dcterms:created xsi:type="dcterms:W3CDTF">1996-10-08T23:32:33Z</dcterms:created>
  <dcterms:modified xsi:type="dcterms:W3CDTF">2015-07-09T08:59:27Z</dcterms:modified>
  <cp:category/>
  <cp:version/>
  <cp:contentType/>
  <cp:contentStatus/>
</cp:coreProperties>
</file>