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Айжамал\Финансовые и квартальные отчеты после проверки МИРГУЛЬ\2019\06.2019\"/>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BS!$A$3:$D$49</definedName>
    <definedName name="_xlnm.Print_Area" localSheetId="1">PL!$A$3:$C$33</definedName>
  </definedNames>
  <calcPr calcId="152511" concurrentCalc="0"/>
</workbook>
</file>

<file path=xl/calcChain.xml><?xml version="1.0" encoding="utf-8"?>
<calcChain xmlns="http://schemas.openxmlformats.org/spreadsheetml/2006/main">
  <c r="D19" i="13" l="1"/>
  <c r="D18" i="13"/>
  <c r="D17" i="13"/>
  <c r="D16" i="13"/>
  <c r="D13" i="13"/>
  <c r="D12" i="13"/>
  <c r="D11" i="13"/>
  <c r="D10" i="13"/>
  <c r="D9" i="13"/>
  <c r="B21" i="6"/>
  <c r="B14" i="6"/>
  <c r="C14" i="13"/>
  <c r="B14" i="13"/>
  <c r="C20" i="13"/>
  <c r="B20" i="13"/>
  <c r="D15" i="13"/>
  <c r="C16" i="12"/>
  <c r="C29" i="12"/>
  <c r="C31" i="12"/>
  <c r="C37" i="12"/>
  <c r="C42" i="12"/>
  <c r="C44" i="12"/>
  <c r="B16" i="12"/>
  <c r="B29" i="12"/>
  <c r="B31" i="12"/>
  <c r="B37" i="12"/>
  <c r="B42" i="12"/>
  <c r="B44" i="12"/>
  <c r="B10" i="6"/>
  <c r="B12" i="6"/>
  <c r="B19" i="6"/>
  <c r="C10" i="6"/>
  <c r="B18" i="3"/>
  <c r="B12" i="3"/>
  <c r="B13" i="3"/>
  <c r="D12" i="3"/>
  <c r="D13" i="3"/>
  <c r="D18" i="3"/>
  <c r="D21" i="3"/>
  <c r="D22" i="3"/>
  <c r="C12" i="3"/>
  <c r="C13" i="3"/>
  <c r="C18" i="3"/>
  <c r="C21" i="3"/>
  <c r="C22" i="3"/>
  <c r="B21" i="3"/>
  <c r="B22" i="3"/>
  <c r="D14" i="13"/>
  <c r="C12" i="6"/>
  <c r="C19" i="6"/>
  <c r="B23" i="6"/>
  <c r="B27" i="6"/>
  <c r="B30" i="6"/>
  <c r="B32" i="6"/>
  <c r="B33" i="6"/>
  <c r="B44" i="3"/>
  <c r="B38" i="3"/>
  <c r="B46" i="3"/>
  <c r="C44" i="3"/>
  <c r="D44" i="3"/>
  <c r="D20" i="13"/>
  <c r="D38" i="3"/>
  <c r="C38" i="3"/>
  <c r="C46" i="3"/>
  <c r="D46" i="3"/>
  <c r="B46" i="12"/>
  <c r="C46" i="12"/>
  <c r="C23" i="6"/>
  <c r="C27" i="6"/>
  <c r="C30" i="6"/>
  <c r="C32" i="6"/>
  <c r="C33" i="6"/>
  <c r="B27" i="3"/>
  <c r="C27" i="3"/>
  <c r="D27" i="3"/>
</calcChain>
</file>

<file path=xl/sharedStrings.xml><?xml version="1.0" encoding="utf-8"?>
<sst xmlns="http://schemas.openxmlformats.org/spreadsheetml/2006/main" count="263" uniqueCount="195">
  <si>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</si>
  <si>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</si>
  <si>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</si>
  <si>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</si>
  <si>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</si>
  <si>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</si>
  <si>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</si>
  <si>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</si>
  <si>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</si>
  <si>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</si>
  <si>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</si>
  <si>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</si>
  <si>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</si>
  <si>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</si>
  <si>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</si>
  <si>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</si>
  <si>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</si>
  <si>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</si>
  <si>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</si>
  <si>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</si>
  <si>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</si>
  <si>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</si>
  <si>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</si>
  <si>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</si>
  <si>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</si>
  <si>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</si>
  <si>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</si>
  <si>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</si>
  <si>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</si>
  <si>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</si>
  <si>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</si>
  <si>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</si>
  <si>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</si>
  <si>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</si>
  <si>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</si>
  <si>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</si>
  <si>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</si>
  <si>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</si>
  <si>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</si>
  <si>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</si>
  <si>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</si>
  <si>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</si>
  <si>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</si>
  <si>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</si>
  <si>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</si>
  <si>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</si>
  <si>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</si>
  <si>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</si>
  <si>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</si>
  <si>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</si>
  <si>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</si>
  <si>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</si>
  <si>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</si>
  <si>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</si>
  <si>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</si>
  <si>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</si>
  <si>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</si>
  <si>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</si>
  <si>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</si>
  <si>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</si>
  <si>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</si>
  <si>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</si>
  <si>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</si>
  <si>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</si>
  <si>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</si>
  <si>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</si>
  <si>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</si>
  <si>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</si>
  <si>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</si>
  <si>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</si>
  <si>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</si>
  <si>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</si>
  <si>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</si>
  <si>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</si>
  <si>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</si>
  <si>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</si>
  <si>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</si>
  <si>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</si>
  <si>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</si>
  <si>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</si>
  <si>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As at 31 December 2017</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</si>
  <si>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</si>
  <si>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</si>
  <si>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</si>
  <si>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</si>
  <si>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</si>
  <si>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</si>
  <si>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</si>
  <si>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</si>
  <si>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</si>
  <si>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</si>
  <si>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</si>
  <si>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</si>
  <si>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</si>
  <si>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</si>
  <si>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</si>
  <si>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</si>
  <si>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</si>
  <si>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</si>
  <si>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</si>
  <si>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</si>
  <si>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</si>
  <si>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</si>
  <si>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</si>
  <si>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</si>
  <si>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</si>
  <si>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</si>
  <si>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</si>
  <si>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</si>
  <si>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</si>
  <si>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</si>
  <si>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</si>
  <si>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</si>
  <si>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</si>
  <si>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</si>
  <si>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</si>
  <si>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</si>
  <si>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</si>
  <si>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</si>
  <si>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</si>
  <si>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</si>
  <si>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</si>
  <si>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</si>
  <si>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</si>
  <si>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</si>
  <si>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</si>
  <si>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</si>
  <si>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</si>
  <si>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</si>
  <si>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</si>
  <si>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</si>
  <si>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</si>
  <si>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</si>
  <si>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</si>
  <si>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</si>
  <si>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</si>
  <si>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</si>
  <si>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</si>
  <si>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As at 31 December 2018</t>
  </si>
  <si>
    <t>December 2018</t>
  </si>
  <si>
    <t>8. There were no any changes in the list of legal entities in which the Bank owns 20% or more of the authorized capital;</t>
  </si>
  <si>
    <t>9. There were no any changes in the list of owners of 5 or more percent of stakes (shares), as well as in participation interest of holders of 5 or more percent of the stakes (shares);</t>
  </si>
  <si>
    <t>10. No bank owning more than 5 percent of its voting shares (stakes) appeared in the registry;</t>
  </si>
  <si>
    <t xml:space="preserve">11. There were no one-time transactions of the Bank the amount of which or value of the property under which represent 10 or more per cent of the Bank's assets at the date of the transaction; </t>
  </si>
  <si>
    <t xml:space="preserve">12. There were no facts resulting in one-time increase or decrease the value of the Bank's assets by more than 10 per cent; </t>
  </si>
  <si>
    <t>13. There were no facts resulting in the increase of the net profit or net losses of the Bank by more than 10 per cent;</t>
  </si>
  <si>
    <t>14. There was no reorganization of the Bank, its subsidiary and dependent companies;</t>
  </si>
  <si>
    <t>15. There were no accrued and (or) payable (paid) incomes on securities;</t>
  </si>
  <si>
    <t>17. There was no redemption of securities of the Bank;</t>
  </si>
  <si>
    <t>18. There were no other events (facts) stipulated by the normative legal acts of the authorized state body for the securities market regulation;</t>
  </si>
  <si>
    <t>23. Information about the structure of the bank group is not available.</t>
  </si>
  <si>
    <t>Total money market assets</t>
  </si>
  <si>
    <t>CEO</t>
  </si>
  <si>
    <t>Reverse REPO agreement transactions</t>
  </si>
  <si>
    <t>5. There were no changes in the composition of the Management Board of the Bank;</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</si>
  <si>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</si>
  <si>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</si>
  <si>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</si>
  <si>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</si>
  <si>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</si>
  <si>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</si>
  <si>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</si>
  <si>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</si>
  <si>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19. The list of persons with significant (direct or indirect) influence on the decisions taken by the management bodies of the Bank is provided in annex 2 to the financial statements;</t>
  </si>
  <si>
    <t>21. The Bank does not have information on the subsidiary companies, their shareholders and persons with significant (direct or indirect) influence on the decisions taken by the management bodies of subsidiary companies of the bank group;</t>
  </si>
  <si>
    <t>20. The Bank does not have the list of persons with significant (direct or indirect) influence on the decision taken by the management bodies of head company of the bank group;</t>
  </si>
  <si>
    <t>22. The Bank does not have information about dependent companies, their shareholders and persons with significant (direct or indirect) influence on the decisions taken by the management bodies of dependent companies of the bank group;</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</si>
  <si>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</si>
  <si>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</si>
  <si>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</si>
  <si>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</si>
  <si>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</si>
  <si>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</si>
  <si>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</si>
  <si>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</si>
  <si>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</si>
  <si>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</si>
  <si>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4. There were no changes in the list of persons included in the management bodies of the Bank;</t>
  </si>
  <si>
    <t>7. There are no changes in the amount of participation of persons included in the elective management bodies of the Bank, in the capital of the bank, as well as its subsidiaries and affiliates;</t>
  </si>
  <si>
    <t>As at 31 March 2018</t>
  </si>
  <si>
    <t>6. Other events (facts) stipulated by the regulatory legal acts of the authorized state body for regulation of the securities market are not</t>
  </si>
  <si>
    <t>Reverse REPO operations</t>
  </si>
  <si>
    <t>As at 30 June 2019</t>
  </si>
  <si>
    <t>June 2019</t>
  </si>
  <si>
    <t>June 2018</t>
  </si>
  <si>
    <t>For the period ended 30 June 2019</t>
  </si>
  <si>
    <t>30 June  2019</t>
  </si>
  <si>
    <t>30 June 2018</t>
  </si>
  <si>
    <t xml:space="preserve">as of July 1, 2019. </t>
  </si>
  <si>
    <t>As at 01 July 2019</t>
  </si>
  <si>
    <t>Aya Babanova  citizen of Kyrgyz Republic</t>
  </si>
  <si>
    <t>Material facts affecting financial and business activity and subject to mandatory disclosure as of  1 July, 2019.</t>
  </si>
  <si>
    <t xml:space="preserve">On May 31, 2019, the extraordinary General meeting of shareholders of the Bank was held, the form of the meeting was full-time, the quorum of the meeting was 98.1492%, the following decisions were made by voting of the extraordinary General meeting of shareholders:                                                                                                                                                                                                                      1. Approve the counting Commission consisting of 3 (three) people.
2. Approve the amount, procedure and form of dividend payment for 2019.
3. Increase the number of shares traded. Approve the order of issue and placement of shares.
4. To approve the Charter of OJSC “Commercial Bank KYRGYZSTAN” in a new edition and conduct state re-registration with the judicial authorities of the Kyrgyz Republic.
</t>
  </si>
  <si>
    <t>16. There were decisions of the General Meetings of Shareholders for the reporting quarter;</t>
  </si>
  <si>
    <t>for the second quarter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</si>
</sst>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 numFmtId="171" formatCode="0.0000%"/>
  </numFmts>
  <fonts count="26"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
      <i/>
      <sz val="10"/>
      <name val="Arial Narrow"/>
      <family val="2"/>
      <charset val="204"/>
    </font>
    <font>
      <sz val="11"/>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90">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1" fillId="0" borderId="0" xfId="8" applyNumberFormat="1" applyFont="1" applyFill="1" applyAlignment="1">
      <alignment vertical="center"/>
    </xf>
    <xf numFmtId="0" fontId="8" fillId="0" borderId="0" xfId="7" applyFont="1" applyFill="1" applyBorder="1" applyAlignment="1">
      <alignment vertical="center"/>
    </xf>
    <xf numFmtId="0" fontId="11" fillId="0" borderId="0" xfId="7"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4" fontId="10" fillId="0" borderId="0" xfId="7" applyNumberFormat="1" applyFont="1" applyFill="1" applyBorder="1" applyAlignment="1">
      <alignment horizontal="center"/>
    </xf>
    <xf numFmtId="3" fontId="12"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166" fontId="8" fillId="0" borderId="7" xfId="12" applyNumberFormat="1" applyFont="1" applyFill="1" applyBorder="1" applyAlignment="1">
      <alignment horizontal="right"/>
    </xf>
    <xf numFmtId="0" fontId="8" fillId="0" borderId="7" xfId="9" applyFont="1" applyFill="1" applyBorder="1" applyAlignment="1">
      <alignment horizontal="right"/>
    </xf>
    <xf numFmtId="166" fontId="8"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0" fillId="0" borderId="7" xfId="13" applyNumberFormat="1" applyFont="1" applyBorder="1"/>
    <xf numFmtId="0" fontId="7" fillId="0" borderId="6" xfId="0" applyFont="1" applyFill="1" applyBorder="1" applyAlignment="1"/>
    <xf numFmtId="0" fontId="8" fillId="0" borderId="6" xfId="0" applyFont="1" applyBorder="1"/>
    <xf numFmtId="3" fontId="10" fillId="0" borderId="9" xfId="13" applyNumberFormat="1" applyFont="1" applyBorder="1"/>
    <xf numFmtId="166" fontId="10" fillId="0" borderId="9" xfId="8" applyNumberFormat="1" applyFont="1" applyFill="1" applyBorder="1" applyAlignment="1">
      <alignment horizontal="right" vertical="center"/>
    </xf>
    <xf numFmtId="3" fontId="10" fillId="0" borderId="10" xfId="13" applyNumberFormat="1" applyFont="1" applyBorder="1"/>
    <xf numFmtId="166" fontId="10" fillId="0" borderId="10" xfId="8" applyNumberFormat="1" applyFont="1" applyFill="1" applyBorder="1" applyAlignment="1">
      <alignment horizontal="right" vertical="center"/>
    </xf>
    <xf numFmtId="166" fontId="8" fillId="2" borderId="0" xfId="8" applyNumberFormat="1" applyFont="1" applyFill="1" applyAlignment="1">
      <alignment vertical="center"/>
    </xf>
    <xf numFmtId="166" fontId="8" fillId="0" borderId="0" xfId="8" applyNumberFormat="1" applyFont="1" applyFill="1" applyAlignment="1"/>
    <xf numFmtId="166" fontId="8" fillId="2" borderId="0" xfId="8" applyNumberFormat="1" applyFont="1" applyFill="1" applyAlignment="1">
      <alignment horizontal="right"/>
    </xf>
    <xf numFmtId="3" fontId="8" fillId="2" borderId="0" xfId="7" applyNumberFormat="1" applyFont="1" applyFill="1" applyBorder="1" applyAlignment="1">
      <alignment vertical="center"/>
    </xf>
    <xf numFmtId="166" fontId="11" fillId="2" borderId="0" xfId="8" applyNumberFormat="1" applyFont="1" applyFill="1" applyAlignment="1">
      <alignment horizontal="right"/>
    </xf>
    <xf numFmtId="166" fontId="11" fillId="0" borderId="0" xfId="8" applyNumberFormat="1" applyFont="1" applyFill="1" applyAlignment="1"/>
    <xf numFmtId="166" fontId="8" fillId="0" borderId="0" xfId="11" applyNumberFormat="1" applyFont="1" applyFill="1" applyBorder="1" applyAlignment="1">
      <alignment vertical="center"/>
    </xf>
    <xf numFmtId="0" fontId="18" fillId="2" borderId="0" xfId="0" applyFont="1" applyFill="1" applyAlignment="1">
      <alignment horizontal="justify" vertical="center"/>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2"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0"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1" fontId="18" fillId="0" borderId="7" xfId="0" applyNumberFormat="1" applyFont="1" applyBorder="1" applyAlignment="1">
      <alignment horizontal="center" vertical="center" wrapText="1"/>
    </xf>
    <xf numFmtId="0" fontId="18" fillId="2" borderId="0" xfId="0" applyFont="1" applyFill="1" applyAlignment="1">
      <alignment horizontal="justify" vertical="center" wrapText="1"/>
    </xf>
    <xf numFmtId="166" fontId="8" fillId="2" borderId="0" xfId="11" applyNumberFormat="1" applyFont="1" applyFill="1" applyBorder="1" applyAlignment="1"/>
    <xf numFmtId="0" fontId="10" fillId="0" borderId="0" xfId="7" applyFont="1" applyFill="1" applyBorder="1" applyAlignment="1">
      <alignment horizontal="left" wrapText="1"/>
    </xf>
    <xf numFmtId="0" fontId="24" fillId="0" borderId="0" xfId="7" applyFont="1" applyFill="1" applyBorder="1" applyAlignment="1">
      <alignment horizontal="left"/>
    </xf>
    <xf numFmtId="166" fontId="8" fillId="0" borderId="11" xfId="3" applyNumberFormat="1" applyFont="1" applyFill="1" applyBorder="1" applyAlignment="1">
      <alignment horizontal="right"/>
    </xf>
    <xf numFmtId="0" fontId="8" fillId="0" borderId="7" xfId="3" applyFont="1" applyFill="1" applyBorder="1" applyAlignment="1">
      <alignment vertical="center"/>
    </xf>
    <xf numFmtId="0" fontId="24" fillId="0" borderId="0" xfId="0" applyFont="1" applyFill="1" applyBorder="1" applyAlignment="1">
      <alignment horizontal="left" vertical="top" wrapText="1"/>
    </xf>
    <xf numFmtId="0" fontId="24" fillId="0" borderId="0" xfId="7" applyFont="1" applyFill="1" applyBorder="1" applyAlignment="1">
      <alignment horizontal="left" wrapText="1"/>
    </xf>
    <xf numFmtId="166" fontId="8" fillId="0" borderId="7" xfId="12" applyNumberFormat="1" applyFont="1" applyFill="1" applyBorder="1" applyAlignment="1"/>
    <xf numFmtId="166" fontId="8" fillId="0" borderId="8" xfId="12" applyNumberFormat="1" applyFont="1" applyFill="1" applyBorder="1" applyAlignment="1"/>
    <xf numFmtId="166" fontId="10" fillId="0" borderId="8" xfId="12" applyNumberFormat="1" applyFont="1" applyFill="1" applyBorder="1" applyAlignment="1"/>
    <xf numFmtId="166" fontId="8" fillId="2" borderId="7" xfId="12" applyNumberFormat="1" applyFont="1" applyFill="1" applyBorder="1" applyAlignment="1"/>
    <xf numFmtId="166" fontId="8" fillId="0" borderId="14" xfId="12" applyNumberFormat="1" applyFont="1" applyFill="1" applyBorder="1" applyAlignment="1"/>
    <xf numFmtId="166" fontId="10" fillId="0" borderId="7" xfId="12" applyNumberFormat="1" applyFont="1" applyFill="1" applyBorder="1" applyAlignment="1"/>
    <xf numFmtId="166" fontId="8" fillId="2" borderId="14" xfId="12" applyNumberFormat="1" applyFont="1" applyFill="1" applyBorder="1" applyAlignment="1"/>
    <xf numFmtId="166" fontId="8" fillId="2" borderId="7" xfId="12" applyNumberFormat="1" applyFont="1" applyFill="1" applyBorder="1" applyAlignment="1">
      <alignment horizontal="right"/>
    </xf>
    <xf numFmtId="166" fontId="8" fillId="2" borderId="14" xfId="12" applyNumberFormat="1" applyFont="1" applyFill="1" applyBorder="1" applyAlignment="1">
      <alignment horizontal="right"/>
    </xf>
    <xf numFmtId="166" fontId="10" fillId="2" borderId="7" xfId="12" applyNumberFormat="1" applyFont="1" applyFill="1" applyBorder="1" applyAlignment="1"/>
    <xf numFmtId="14" fontId="8" fillId="0" borderId="0" xfId="7" applyNumberFormat="1" applyFont="1" applyFill="1" applyBorder="1" applyAlignment="1">
      <alignment horizontal="center" wrapText="1"/>
    </xf>
    <xf numFmtId="14" fontId="8" fillId="0" borderId="1" xfId="7" applyNumberFormat="1" applyFont="1" applyFill="1" applyBorder="1" applyAlignment="1">
      <alignment horizontal="center"/>
    </xf>
    <xf numFmtId="166" fontId="9" fillId="0" borderId="0" xfId="9" applyNumberFormat="1" applyFont="1" applyFill="1" applyBorder="1" applyAlignment="1">
      <alignment vertical="center"/>
    </xf>
    <xf numFmtId="0" fontId="10" fillId="0" borderId="0" xfId="13" applyFont="1" applyBorder="1" applyAlignment="1">
      <alignment horizontal="center" vertical="center" wrapText="1"/>
    </xf>
    <xf numFmtId="3" fontId="25" fillId="2" borderId="0" xfId="1" applyNumberFormat="1" applyFont="1" applyFill="1" applyAlignment="1">
      <alignment horizontal="right"/>
    </xf>
    <xf numFmtId="3" fontId="25" fillId="0" borderId="0" xfId="1" applyNumberFormat="1" applyFont="1" applyFill="1" applyAlignment="1">
      <alignment horizontal="right"/>
    </xf>
    <xf numFmtId="166" fontId="25" fillId="2" borderId="0" xfId="8" applyNumberFormat="1" applyFont="1" applyFill="1" applyAlignment="1">
      <alignment horizontal="right"/>
    </xf>
    <xf numFmtId="166" fontId="25" fillId="0" borderId="0" xfId="8" applyNumberFormat="1" applyFont="1" applyFill="1" applyAlignment="1">
      <alignment horizontal="right"/>
    </xf>
    <xf numFmtId="3" fontId="25" fillId="2" borderId="0" xfId="8" applyNumberFormat="1" applyFont="1" applyFill="1" applyAlignment="1">
      <alignment horizontal="right"/>
    </xf>
    <xf numFmtId="3" fontId="25" fillId="0" borderId="0" xfId="8" applyNumberFormat="1" applyFont="1" applyFill="1" applyAlignment="1">
      <alignment horizontal="right"/>
    </xf>
    <xf numFmtId="3" fontId="25" fillId="0" borderId="0" xfId="11" applyNumberFormat="1" applyFont="1" applyFill="1" applyAlignment="1">
      <alignment horizontal="right"/>
    </xf>
    <xf numFmtId="3" fontId="25" fillId="2" borderId="0" xfId="8" applyNumberFormat="1" applyFont="1" applyFill="1" applyAlignment="1">
      <alignment horizontal="right" wrapText="1"/>
    </xf>
    <xf numFmtId="166" fontId="25" fillId="0" borderId="0" xfId="8" applyNumberFormat="1" applyFont="1" applyFill="1" applyAlignment="1">
      <alignment horizontal="right" vertical="center"/>
    </xf>
    <xf numFmtId="166" fontId="25" fillId="2" borderId="0" xfId="8" applyNumberFormat="1" applyFont="1" applyFill="1" applyAlignment="1">
      <alignment horizontal="right" vertical="center"/>
    </xf>
    <xf numFmtId="3" fontId="25" fillId="2" borderId="4" xfId="1" applyNumberFormat="1" applyFont="1" applyFill="1" applyBorder="1" applyAlignment="1">
      <alignment horizontal="right"/>
    </xf>
    <xf numFmtId="3" fontId="25" fillId="0" borderId="4" xfId="1" applyNumberFormat="1" applyFont="1" applyFill="1" applyBorder="1" applyAlignment="1">
      <alignment horizontal="right"/>
    </xf>
    <xf numFmtId="166" fontId="12" fillId="2" borderId="0" xfId="8" applyNumberFormat="1" applyFont="1" applyFill="1" applyAlignment="1">
      <alignment vertical="center"/>
    </xf>
    <xf numFmtId="166" fontId="12" fillId="0" borderId="0" xfId="8" applyNumberFormat="1" applyFont="1" applyFill="1" applyAlignment="1">
      <alignment vertical="center"/>
    </xf>
    <xf numFmtId="166" fontId="10" fillId="0" borderId="2" xfId="11" applyNumberFormat="1" applyFont="1" applyFill="1" applyBorder="1" applyAlignment="1">
      <alignment vertical="center"/>
    </xf>
    <xf numFmtId="166" fontId="12" fillId="0" borderId="0" xfId="11" applyNumberFormat="1" applyFont="1" applyFill="1" applyBorder="1" applyAlignment="1">
      <alignment vertical="center"/>
    </xf>
    <xf numFmtId="166" fontId="12" fillId="0" borderId="3" xfId="8" applyNumberFormat="1" applyFont="1" applyFill="1" applyBorder="1" applyAlignment="1">
      <alignment vertical="center"/>
    </xf>
    <xf numFmtId="166" fontId="10" fillId="0" borderId="3" xfId="11" applyNumberFormat="1" applyFont="1" applyFill="1" applyBorder="1" applyAlignment="1">
      <alignment vertical="center"/>
    </xf>
    <xf numFmtId="166" fontId="7" fillId="0" borderId="3" xfId="9" applyNumberFormat="1" applyFont="1" applyFill="1" applyBorder="1" applyAlignment="1">
      <alignment vertical="center"/>
    </xf>
    <xf numFmtId="168" fontId="10" fillId="0" borderId="0" xfId="11" applyNumberFormat="1" applyFont="1" applyFill="1" applyBorder="1" applyAlignment="1"/>
    <xf numFmtId="166" fontId="8" fillId="2" borderId="0" xfId="8" applyNumberFormat="1" applyFont="1" applyFill="1" applyAlignment="1">
      <alignment horizontal="right" vertical="center"/>
    </xf>
    <xf numFmtId="3" fontId="23" fillId="0" borderId="7" xfId="13" applyNumberFormat="1" applyFont="1" applyBorder="1"/>
    <xf numFmtId="166" fontId="23" fillId="0" borderId="7" xfId="8" applyNumberFormat="1" applyFont="1" applyFill="1" applyBorder="1" applyAlignment="1">
      <alignment horizontal="right"/>
    </xf>
    <xf numFmtId="3" fontId="1" fillId="0" borderId="7" xfId="13" applyNumberFormat="1" applyFont="1" applyBorder="1"/>
    <xf numFmtId="3" fontId="23" fillId="0" borderId="7" xfId="8" applyNumberFormat="1" applyFont="1" applyFill="1" applyBorder="1" applyAlignment="1">
      <alignment horizontal="right"/>
    </xf>
    <xf numFmtId="0" fontId="18" fillId="2" borderId="0" xfId="0" applyFont="1" applyFill="1" applyAlignment="1">
      <alignment horizontal="left" vertical="center" wrapText="1"/>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election activeCell="B41" sqref="B41:D43"/>
    </sheetView>
  </sheetViews>
  <sheetFormatPr defaultRowHeight="12.75" x14ac:dyDescent="0.2"/>
  <cols>
    <col min="1" max="1" width="37.425781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167</v>
      </c>
    </row>
    <row r="2" spans="1:5" x14ac:dyDescent="0.2">
      <c r="A2" s="12"/>
    </row>
    <row r="3" spans="1:5" x14ac:dyDescent="0.2">
      <c r="A3" s="12" t="s">
        <v>68</v>
      </c>
    </row>
    <row r="4" spans="1:5" ht="12.75" customHeight="1" x14ac:dyDescent="0.2">
      <c r="A4" s="9" t="s">
        <v>182</v>
      </c>
      <c r="B4" s="2"/>
      <c r="C4" s="2"/>
      <c r="D4" s="2"/>
    </row>
    <row r="5" spans="1:5" s="11" customFormat="1" x14ac:dyDescent="0.2">
      <c r="A5" s="13"/>
      <c r="B5" s="69" t="s">
        <v>183</v>
      </c>
      <c r="C5" s="69" t="s">
        <v>184</v>
      </c>
      <c r="D5" s="69" t="s">
        <v>139</v>
      </c>
      <c r="E5" s="1"/>
    </row>
    <row r="6" spans="1:5" ht="13.5" thickBot="1" x14ac:dyDescent="0.25">
      <c r="A6" s="14"/>
      <c r="B6" s="49" t="s">
        <v>10</v>
      </c>
      <c r="C6" s="49" t="s">
        <v>10</v>
      </c>
      <c r="D6" s="49" t="s">
        <v>10</v>
      </c>
    </row>
    <row r="7" spans="1:5" x14ac:dyDescent="0.2">
      <c r="A7" s="9" t="s">
        <v>9</v>
      </c>
      <c r="B7" s="56"/>
      <c r="C7" s="56"/>
      <c r="D7" s="56"/>
    </row>
    <row r="8" spans="1:5" ht="14.25" x14ac:dyDescent="0.2">
      <c r="A8" s="8" t="s">
        <v>28</v>
      </c>
      <c r="B8" s="156">
        <v>1747588</v>
      </c>
      <c r="C8" s="157">
        <v>1597316</v>
      </c>
      <c r="D8" s="156">
        <v>2080444</v>
      </c>
    </row>
    <row r="9" spans="1:5" ht="14.25" x14ac:dyDescent="0.2">
      <c r="A9" s="15" t="s">
        <v>0</v>
      </c>
      <c r="B9" s="156">
        <v>787145</v>
      </c>
      <c r="C9" s="157">
        <v>1004934</v>
      </c>
      <c r="D9" s="156">
        <v>593164</v>
      </c>
    </row>
    <row r="10" spans="1:5" ht="14.25" x14ac:dyDescent="0.2">
      <c r="A10" s="15" t="s">
        <v>27</v>
      </c>
      <c r="B10" s="156">
        <v>333097</v>
      </c>
      <c r="C10" s="157">
        <v>701220</v>
      </c>
      <c r="D10" s="156">
        <v>398097</v>
      </c>
    </row>
    <row r="11" spans="1:5" ht="25.5" x14ac:dyDescent="0.2">
      <c r="A11" s="140" t="s">
        <v>169</v>
      </c>
      <c r="B11" s="158">
        <v>-4852</v>
      </c>
      <c r="C11" s="159">
        <v>0</v>
      </c>
      <c r="D11" s="158">
        <v>-4624</v>
      </c>
    </row>
    <row r="12" spans="1:5" x14ac:dyDescent="0.2">
      <c r="A12" s="136" t="s">
        <v>168</v>
      </c>
      <c r="B12" s="57">
        <f>B10+B11</f>
        <v>328245</v>
      </c>
      <c r="C12" s="57">
        <f>C10+C11</f>
        <v>701220</v>
      </c>
      <c r="D12" s="57">
        <f>D10+D11</f>
        <v>393473</v>
      </c>
    </row>
    <row r="13" spans="1:5" x14ac:dyDescent="0.2">
      <c r="A13" s="9" t="s">
        <v>151</v>
      </c>
      <c r="B13" s="57">
        <f>B8+B9+B12</f>
        <v>2862978</v>
      </c>
      <c r="C13" s="57">
        <f>C8+C9+C12</f>
        <v>3303470</v>
      </c>
      <c r="D13" s="57">
        <f>D8+D9+D12</f>
        <v>3067081</v>
      </c>
    </row>
    <row r="14" spans="1:5" s="4" customFormat="1" ht="14.25" x14ac:dyDescent="0.2">
      <c r="A14" s="8" t="s">
        <v>1</v>
      </c>
      <c r="B14" s="160">
        <v>1437916</v>
      </c>
      <c r="C14" s="161">
        <v>1397420</v>
      </c>
      <c r="D14" s="160">
        <v>2012812</v>
      </c>
      <c r="E14" s="1"/>
    </row>
    <row r="15" spans="1:5" s="4" customFormat="1" ht="25.5" x14ac:dyDescent="0.2">
      <c r="A15" s="3" t="s">
        <v>160</v>
      </c>
      <c r="B15" s="156">
        <v>40590</v>
      </c>
      <c r="C15" s="157">
        <v>11664</v>
      </c>
      <c r="D15" s="156">
        <v>23077</v>
      </c>
      <c r="E15" s="1"/>
    </row>
    <row r="16" spans="1:5" ht="14.25" x14ac:dyDescent="0.2">
      <c r="A16" s="8" t="s">
        <v>26</v>
      </c>
      <c r="B16" s="156">
        <v>297279</v>
      </c>
      <c r="C16" s="157">
        <v>321626</v>
      </c>
      <c r="D16" s="156">
        <v>247963</v>
      </c>
    </row>
    <row r="17" spans="1:4" ht="25.5" x14ac:dyDescent="0.2">
      <c r="A17" s="141" t="s">
        <v>170</v>
      </c>
      <c r="B17" s="159">
        <v>-496</v>
      </c>
      <c r="C17" s="159">
        <v>-1097</v>
      </c>
      <c r="D17" s="158">
        <v>0</v>
      </c>
    </row>
    <row r="18" spans="1:4" x14ac:dyDescent="0.2">
      <c r="A18" s="136" t="s">
        <v>173</v>
      </c>
      <c r="B18" s="57">
        <f>B16+B17</f>
        <v>296783</v>
      </c>
      <c r="C18" s="57">
        <f>C16+C17</f>
        <v>320529</v>
      </c>
      <c r="D18" s="57">
        <f>D16+D17</f>
        <v>247963</v>
      </c>
    </row>
    <row r="19" spans="1:4" ht="14.25" x14ac:dyDescent="0.2">
      <c r="A19" s="8" t="s">
        <v>25</v>
      </c>
      <c r="B19" s="156">
        <v>7095897</v>
      </c>
      <c r="C19" s="157">
        <v>6823096</v>
      </c>
      <c r="D19" s="156">
        <v>6606775</v>
      </c>
    </row>
    <row r="20" spans="1:4" ht="14.25" x14ac:dyDescent="0.2">
      <c r="A20" s="137" t="s">
        <v>171</v>
      </c>
      <c r="B20" s="158">
        <v>-373498</v>
      </c>
      <c r="C20" s="159">
        <v>-531990</v>
      </c>
      <c r="D20" s="158">
        <v>-410392</v>
      </c>
    </row>
    <row r="21" spans="1:4" x14ac:dyDescent="0.2">
      <c r="A21" s="136" t="s">
        <v>172</v>
      </c>
      <c r="B21" s="58">
        <f>B19+B20</f>
        <v>6722399</v>
      </c>
      <c r="C21" s="58">
        <f>C19+C20</f>
        <v>6291106</v>
      </c>
      <c r="D21" s="58">
        <f>D19+D20</f>
        <v>6196383</v>
      </c>
    </row>
    <row r="22" spans="1:4" x14ac:dyDescent="0.2">
      <c r="A22" s="16" t="s">
        <v>69</v>
      </c>
      <c r="B22" s="57">
        <f>B18+B21</f>
        <v>7019182</v>
      </c>
      <c r="C22" s="57">
        <f>C18+C21</f>
        <v>6611635</v>
      </c>
      <c r="D22" s="57">
        <f>D18+D21</f>
        <v>6444346</v>
      </c>
    </row>
    <row r="23" spans="1:4" ht="14.25" x14ac:dyDescent="0.2">
      <c r="A23" s="8" t="s">
        <v>24</v>
      </c>
      <c r="B23" s="158">
        <v>0</v>
      </c>
      <c r="C23" s="159">
        <v>0</v>
      </c>
      <c r="D23" s="158">
        <v>454</v>
      </c>
    </row>
    <row r="24" spans="1:4" ht="14.25" x14ac:dyDescent="0.2">
      <c r="A24" s="17" t="s">
        <v>162</v>
      </c>
      <c r="B24" s="158">
        <v>0</v>
      </c>
      <c r="C24" s="159">
        <v>0</v>
      </c>
      <c r="D24" s="158">
        <v>0</v>
      </c>
    </row>
    <row r="25" spans="1:4" ht="14.25" x14ac:dyDescent="0.2">
      <c r="A25" s="8" t="s">
        <v>23</v>
      </c>
      <c r="B25" s="156">
        <v>578642</v>
      </c>
      <c r="C25" s="157">
        <v>560746</v>
      </c>
      <c r="D25" s="156">
        <v>560853</v>
      </c>
    </row>
    <row r="26" spans="1:4" ht="13.5" customHeight="1" x14ac:dyDescent="0.2">
      <c r="A26" s="7" t="s">
        <v>22</v>
      </c>
      <c r="B26" s="156">
        <v>420663</v>
      </c>
      <c r="C26" s="157">
        <v>587576</v>
      </c>
      <c r="D26" s="156">
        <v>499908</v>
      </c>
    </row>
    <row r="27" spans="1:4" ht="13.5" thickBot="1" x14ac:dyDescent="0.25">
      <c r="A27" s="18" t="s">
        <v>17</v>
      </c>
      <c r="B27" s="59">
        <f>B13+B14+B15+B22+B23+B24+B25+B26</f>
        <v>12359971</v>
      </c>
      <c r="C27" s="59">
        <f>C13+C14+C15+C22+C23+C24+C25+C26</f>
        <v>12472511</v>
      </c>
      <c r="D27" s="59">
        <f>D13+D14+D15+D22+D23+D24+D25+D26</f>
        <v>12608531</v>
      </c>
    </row>
    <row r="28" spans="1:4" ht="13.5" thickTop="1" x14ac:dyDescent="0.2">
      <c r="A28" s="9"/>
      <c r="B28" s="60"/>
      <c r="C28" s="60"/>
      <c r="D28" s="60"/>
    </row>
    <row r="29" spans="1:4" x14ac:dyDescent="0.2">
      <c r="A29" s="14" t="s">
        <v>11</v>
      </c>
      <c r="B29" s="61"/>
      <c r="C29" s="61"/>
      <c r="D29" s="61"/>
    </row>
    <row r="30" spans="1:4" ht="14.25" x14ac:dyDescent="0.2">
      <c r="A30" s="6" t="s">
        <v>158</v>
      </c>
      <c r="B30" s="156">
        <v>806428</v>
      </c>
      <c r="C30" s="162">
        <v>1188157</v>
      </c>
      <c r="D30" s="156">
        <v>995081</v>
      </c>
    </row>
    <row r="31" spans="1:4" ht="14.25" x14ac:dyDescent="0.2">
      <c r="A31" s="7" t="s">
        <v>15</v>
      </c>
      <c r="B31" s="163">
        <v>8146735</v>
      </c>
      <c r="C31" s="157">
        <v>8222756</v>
      </c>
      <c r="D31" s="163">
        <v>8223197</v>
      </c>
    </row>
    <row r="32" spans="1:4" ht="14.25" x14ac:dyDescent="0.2">
      <c r="A32" s="7" t="s">
        <v>16</v>
      </c>
      <c r="B32" s="156">
        <v>1455967</v>
      </c>
      <c r="C32" s="157">
        <v>1297389</v>
      </c>
      <c r="D32" s="156">
        <v>1455395</v>
      </c>
    </row>
    <row r="33" spans="1:4" ht="14.25" x14ac:dyDescent="0.2">
      <c r="A33" s="7" t="s">
        <v>14</v>
      </c>
      <c r="B33" s="156">
        <v>421</v>
      </c>
      <c r="C33" s="164">
        <v>3270</v>
      </c>
      <c r="D33" s="156">
        <v>1350</v>
      </c>
    </row>
    <row r="34" spans="1:4" ht="14.25" x14ac:dyDescent="0.2">
      <c r="A34" s="8" t="s">
        <v>2</v>
      </c>
      <c r="B34" s="156">
        <v>15955</v>
      </c>
      <c r="C34" s="157">
        <v>14566</v>
      </c>
      <c r="D34" s="156">
        <v>15555</v>
      </c>
    </row>
    <row r="35" spans="1:4" ht="14.25" x14ac:dyDescent="0.2">
      <c r="A35" s="8" t="s">
        <v>13</v>
      </c>
      <c r="B35" s="164">
        <v>21781</v>
      </c>
      <c r="C35" s="164">
        <v>11849</v>
      </c>
      <c r="D35" s="165">
        <v>0</v>
      </c>
    </row>
    <row r="36" spans="1:4" ht="14.25" x14ac:dyDescent="0.2">
      <c r="A36" s="8" t="s">
        <v>153</v>
      </c>
      <c r="B36" s="164">
        <v>0</v>
      </c>
      <c r="C36" s="164">
        <v>0</v>
      </c>
      <c r="D36" s="156">
        <v>110217</v>
      </c>
    </row>
    <row r="37" spans="1:4" ht="14.25" x14ac:dyDescent="0.2">
      <c r="A37" s="15" t="s">
        <v>12</v>
      </c>
      <c r="B37" s="156">
        <v>335991</v>
      </c>
      <c r="C37" s="156">
        <v>367338</v>
      </c>
      <c r="D37" s="156">
        <v>293147</v>
      </c>
    </row>
    <row r="38" spans="1:4" x14ac:dyDescent="0.2">
      <c r="A38" s="18" t="s">
        <v>18</v>
      </c>
      <c r="B38" s="62">
        <f>SUM(B30:B37)</f>
        <v>10783278</v>
      </c>
      <c r="C38" s="62">
        <f>SUM(C30:C37)</f>
        <v>11105325</v>
      </c>
      <c r="D38" s="62">
        <f>SUM(D30:D37)</f>
        <v>11093942</v>
      </c>
    </row>
    <row r="39" spans="1:4" x14ac:dyDescent="0.2">
      <c r="A39" s="8"/>
      <c r="B39" s="3"/>
      <c r="C39" s="3"/>
      <c r="D39" s="3"/>
    </row>
    <row r="40" spans="1:4" ht="12.75" customHeight="1" x14ac:dyDescent="0.2">
      <c r="A40" s="14" t="s">
        <v>19</v>
      </c>
      <c r="B40" s="63"/>
      <c r="C40" s="63"/>
      <c r="D40" s="63"/>
    </row>
    <row r="41" spans="1:4" ht="14.25" x14ac:dyDescent="0.2">
      <c r="A41" s="7" t="s">
        <v>3</v>
      </c>
      <c r="B41" s="156">
        <v>1301658</v>
      </c>
      <c r="C41" s="157">
        <v>1126356</v>
      </c>
      <c r="D41" s="156">
        <v>1301658</v>
      </c>
    </row>
    <row r="42" spans="1:4" ht="14.25" x14ac:dyDescent="0.2">
      <c r="A42" s="41" t="s">
        <v>112</v>
      </c>
      <c r="B42" s="157"/>
      <c r="C42" s="157"/>
      <c r="D42" s="157"/>
    </row>
    <row r="43" spans="1:4" ht="14.25" x14ac:dyDescent="0.2">
      <c r="A43" s="7" t="s">
        <v>4</v>
      </c>
      <c r="B43" s="166">
        <v>275035</v>
      </c>
      <c r="C43" s="167">
        <v>240830</v>
      </c>
      <c r="D43" s="166">
        <v>212931</v>
      </c>
    </row>
    <row r="44" spans="1:4" x14ac:dyDescent="0.2">
      <c r="A44" s="14" t="s">
        <v>20</v>
      </c>
      <c r="B44" s="64">
        <f>SUM(B41:B43)</f>
        <v>1576693</v>
      </c>
      <c r="C44" s="64">
        <f>SUM(C41:C43)</f>
        <v>1367186</v>
      </c>
      <c r="D44" s="64">
        <f>SUM(D41:D43)</f>
        <v>1514589</v>
      </c>
    </row>
    <row r="45" spans="1:4" x14ac:dyDescent="0.2">
      <c r="A45" s="9"/>
      <c r="B45" s="65"/>
      <c r="C45" s="65"/>
      <c r="D45" s="65"/>
    </row>
    <row r="46" spans="1:4" ht="13.5" thickBot="1" x14ac:dyDescent="0.25">
      <c r="A46" s="19" t="s">
        <v>21</v>
      </c>
      <c r="B46" s="66">
        <f>B38+B44</f>
        <v>12359971</v>
      </c>
      <c r="C46" s="66">
        <f>C38+C44</f>
        <v>12472511</v>
      </c>
      <c r="D46" s="66">
        <f>D38+D44</f>
        <v>12608531</v>
      </c>
    </row>
    <row r="47" spans="1:4" ht="13.5" thickTop="1" x14ac:dyDescent="0.2">
      <c r="A47" s="8"/>
    </row>
    <row r="48" spans="1:4" x14ac:dyDescent="0.2">
      <c r="A48" s="20"/>
      <c r="B48" s="10"/>
      <c r="C48" s="10"/>
      <c r="D48" s="10"/>
    </row>
    <row r="51" spans="1:4" x14ac:dyDescent="0.2">
      <c r="A51" s="21" t="s">
        <v>70</v>
      </c>
      <c r="B51" s="5"/>
      <c r="C51" s="21" t="s">
        <v>70</v>
      </c>
      <c r="D51" s="5"/>
    </row>
    <row r="52" spans="1:4" x14ac:dyDescent="0.2">
      <c r="A52" s="12" t="s">
        <v>71</v>
      </c>
      <c r="B52" s="4"/>
      <c r="C52" s="12" t="s">
        <v>72</v>
      </c>
      <c r="D52" s="4"/>
    </row>
    <row r="53" spans="1:4" x14ac:dyDescent="0.2">
      <c r="A53" s="12" t="s">
        <v>152</v>
      </c>
      <c r="B53" s="4"/>
      <c r="C53" s="12" t="s">
        <v>73</v>
      </c>
      <c r="D53"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B8" sqref="B8:C33"/>
    </sheetView>
  </sheetViews>
  <sheetFormatPr defaultRowHeight="12.75" x14ac:dyDescent="0.2"/>
  <cols>
    <col min="1" max="1" width="43.42578125" style="37" customWidth="1"/>
    <col min="2" max="2" width="12" style="23" customWidth="1"/>
    <col min="3" max="3" width="12.140625" style="23" customWidth="1"/>
    <col min="4" max="4" width="17" style="23" customWidth="1"/>
    <col min="5" max="6" width="9.140625" style="23"/>
    <col min="7" max="7" width="24.5703125" style="23" customWidth="1"/>
    <col min="8" max="16384" width="9.140625" style="23"/>
  </cols>
  <sheetData>
    <row r="1" spans="1:3" x14ac:dyDescent="0.2">
      <c r="A1" s="12" t="s">
        <v>67</v>
      </c>
    </row>
    <row r="2" spans="1:3" x14ac:dyDescent="0.2">
      <c r="A2" s="12"/>
    </row>
    <row r="3" spans="1:3" x14ac:dyDescent="0.2">
      <c r="A3" s="12" t="s">
        <v>29</v>
      </c>
      <c r="B3" s="22"/>
      <c r="C3" s="22"/>
    </row>
    <row r="4" spans="1:3" x14ac:dyDescent="0.2">
      <c r="A4" s="9" t="s">
        <v>185</v>
      </c>
      <c r="B4" s="24"/>
      <c r="C4" s="24"/>
    </row>
    <row r="5" spans="1:3" x14ac:dyDescent="0.2">
      <c r="A5" s="28"/>
      <c r="B5" s="24"/>
      <c r="C5" s="24"/>
    </row>
    <row r="6" spans="1:3" x14ac:dyDescent="0.2">
      <c r="A6" s="13"/>
      <c r="B6" s="152" t="s">
        <v>183</v>
      </c>
      <c r="C6" s="152" t="s">
        <v>184</v>
      </c>
    </row>
    <row r="7" spans="1:3" ht="13.5" thickBot="1" x14ac:dyDescent="0.25">
      <c r="A7" s="13"/>
      <c r="B7" s="153" t="s">
        <v>10</v>
      </c>
      <c r="C7" s="153" t="s">
        <v>10</v>
      </c>
    </row>
    <row r="8" spans="1:3" x14ac:dyDescent="0.2">
      <c r="A8" s="29" t="s">
        <v>30</v>
      </c>
      <c r="B8" s="115">
        <v>612659</v>
      </c>
      <c r="C8" s="113">
        <v>589082</v>
      </c>
    </row>
    <row r="9" spans="1:3" x14ac:dyDescent="0.2">
      <c r="A9" s="29" t="s">
        <v>31</v>
      </c>
      <c r="B9" s="115">
        <v>-187413</v>
      </c>
      <c r="C9" s="113">
        <v>-215849</v>
      </c>
    </row>
    <row r="10" spans="1:3" x14ac:dyDescent="0.2">
      <c r="A10" s="9" t="s">
        <v>33</v>
      </c>
      <c r="B10" s="168">
        <f>SUM(B8:B9)</f>
        <v>425246</v>
      </c>
      <c r="C10" s="169">
        <f>SUM(C8:C9)</f>
        <v>373233</v>
      </c>
    </row>
    <row r="11" spans="1:3" x14ac:dyDescent="0.2">
      <c r="A11" s="137" t="s">
        <v>32</v>
      </c>
      <c r="B11" s="117">
        <v>22030</v>
      </c>
      <c r="C11" s="114">
        <v>-8177</v>
      </c>
    </row>
    <row r="12" spans="1:3" x14ac:dyDescent="0.2">
      <c r="A12" s="30" t="s">
        <v>5</v>
      </c>
      <c r="B12" s="170">
        <f>B10+B11</f>
        <v>447276</v>
      </c>
      <c r="C12" s="170">
        <f>C10+C11</f>
        <v>365056</v>
      </c>
    </row>
    <row r="13" spans="1:3" x14ac:dyDescent="0.2">
      <c r="A13" s="25"/>
      <c r="C13" s="52"/>
    </row>
    <row r="14" spans="1:3" x14ac:dyDescent="0.2">
      <c r="A14" s="13" t="s">
        <v>34</v>
      </c>
      <c r="B14" s="115">
        <f>180050-1</f>
        <v>180049</v>
      </c>
      <c r="C14" s="116">
        <v>184935</v>
      </c>
    </row>
    <row r="15" spans="1:3" x14ac:dyDescent="0.2">
      <c r="A15" s="13" t="s">
        <v>35</v>
      </c>
      <c r="B15" s="117">
        <v>-29774</v>
      </c>
      <c r="C15" s="113">
        <v>-22843</v>
      </c>
    </row>
    <row r="16" spans="1:3" x14ac:dyDescent="0.2">
      <c r="A16" s="25" t="s">
        <v>43</v>
      </c>
      <c r="B16" s="117">
        <v>79005</v>
      </c>
      <c r="C16" s="113">
        <v>82584</v>
      </c>
    </row>
    <row r="17" spans="1:4" x14ac:dyDescent="0.2">
      <c r="A17" s="25" t="s">
        <v>174</v>
      </c>
      <c r="B17" s="117">
        <v>-600</v>
      </c>
      <c r="C17" s="113">
        <v>3255</v>
      </c>
      <c r="D17" s="26"/>
    </row>
    <row r="18" spans="1:4" x14ac:dyDescent="0.2">
      <c r="A18" s="25" t="s">
        <v>155</v>
      </c>
      <c r="B18" s="176" t="s">
        <v>100</v>
      </c>
      <c r="C18" s="176" t="s">
        <v>100</v>
      </c>
      <c r="D18" s="26"/>
    </row>
    <row r="19" spans="1:4" x14ac:dyDescent="0.2">
      <c r="A19" s="30" t="s">
        <v>36</v>
      </c>
      <c r="B19" s="171">
        <f>SUM(B14:B18)</f>
        <v>228680</v>
      </c>
      <c r="C19" s="171">
        <f>SUM(C14:C17)</f>
        <v>247931</v>
      </c>
    </row>
    <row r="20" spans="1:4" x14ac:dyDescent="0.2">
      <c r="A20" s="25"/>
      <c r="B20" s="53"/>
      <c r="C20" s="50"/>
    </row>
    <row r="21" spans="1:4" x14ac:dyDescent="0.2">
      <c r="A21" s="25" t="s">
        <v>37</v>
      </c>
      <c r="B21" s="117">
        <f>B12+B19</f>
        <v>675956</v>
      </c>
      <c r="C21" s="50">
        <v>612987</v>
      </c>
    </row>
    <row r="22" spans="1:4" x14ac:dyDescent="0.2">
      <c r="A22" s="25" t="s">
        <v>38</v>
      </c>
      <c r="B22" s="117">
        <v>-596839</v>
      </c>
      <c r="C22" s="50">
        <v>-539611</v>
      </c>
    </row>
    <row r="23" spans="1:4" ht="13.5" thickBot="1" x14ac:dyDescent="0.25">
      <c r="A23" s="31" t="s">
        <v>41</v>
      </c>
      <c r="B23" s="172">
        <f>B21+B22</f>
        <v>79117</v>
      </c>
      <c r="C23" s="172">
        <f t="shared" ref="C23" si="0">C21+C22</f>
        <v>73376</v>
      </c>
    </row>
    <row r="24" spans="1:4" ht="13.5" thickTop="1" x14ac:dyDescent="0.2">
      <c r="A24" s="32"/>
      <c r="B24" s="54"/>
      <c r="C24" s="54"/>
    </row>
    <row r="25" spans="1:4" x14ac:dyDescent="0.2">
      <c r="A25" s="137" t="s">
        <v>39</v>
      </c>
      <c r="B25" s="117">
        <v>-10542</v>
      </c>
      <c r="C25" s="118">
        <v>-11244</v>
      </c>
    </row>
    <row r="26" spans="1:4" x14ac:dyDescent="0.2">
      <c r="A26" s="33"/>
      <c r="B26" s="51"/>
      <c r="C26" s="55"/>
    </row>
    <row r="27" spans="1:4" ht="13.5" thickBot="1" x14ac:dyDescent="0.25">
      <c r="A27" s="31" t="s">
        <v>40</v>
      </c>
      <c r="B27" s="173">
        <f>B23+B25</f>
        <v>68575</v>
      </c>
      <c r="C27" s="173">
        <f t="shared" ref="C27" si="1">C23+C25</f>
        <v>62132</v>
      </c>
    </row>
    <row r="28" spans="1:4" ht="13.5" thickTop="1" x14ac:dyDescent="0.2">
      <c r="A28" s="34"/>
      <c r="B28" s="119"/>
      <c r="C28" s="50"/>
    </row>
    <row r="29" spans="1:4" x14ac:dyDescent="0.2">
      <c r="A29" s="27" t="s">
        <v>6</v>
      </c>
      <c r="B29" s="135">
        <v>-6471</v>
      </c>
      <c r="C29" s="119">
        <v>-7720</v>
      </c>
    </row>
    <row r="30" spans="1:4" ht="13.5" thickBot="1" x14ac:dyDescent="0.25">
      <c r="A30" s="31" t="s">
        <v>7</v>
      </c>
      <c r="B30" s="174">
        <f>B29+B27</f>
        <v>62104</v>
      </c>
      <c r="C30" s="174">
        <f t="shared" ref="C30" si="2">C29+C27</f>
        <v>54412</v>
      </c>
    </row>
    <row r="31" spans="1:4" ht="13.5" thickTop="1" x14ac:dyDescent="0.2">
      <c r="A31" s="35"/>
      <c r="B31" s="154"/>
      <c r="C31" s="119"/>
    </row>
    <row r="32" spans="1:4" ht="13.5" thickBot="1" x14ac:dyDescent="0.25">
      <c r="A32" s="36" t="s">
        <v>42</v>
      </c>
      <c r="B32" s="174">
        <f>B30</f>
        <v>62104</v>
      </c>
      <c r="C32" s="174">
        <f>C30</f>
        <v>54412</v>
      </c>
    </row>
    <row r="33" spans="1:3" ht="13.5" thickTop="1" x14ac:dyDescent="0.2">
      <c r="A33" s="38" t="s">
        <v>8</v>
      </c>
      <c r="B33" s="175">
        <f>B32/260331650*1000</f>
        <v>0.23855724035091391</v>
      </c>
      <c r="C33" s="175">
        <f>C32/225271201*1000</f>
        <v>0.24153997385577927</v>
      </c>
    </row>
    <row r="36" spans="1:3" x14ac:dyDescent="0.2">
      <c r="A36" s="21" t="s">
        <v>70</v>
      </c>
      <c r="B36" s="21" t="s">
        <v>70</v>
      </c>
    </row>
    <row r="37" spans="1:3" x14ac:dyDescent="0.2">
      <c r="A37" s="12" t="s">
        <v>71</v>
      </c>
      <c r="B37" s="12" t="s">
        <v>72</v>
      </c>
    </row>
    <row r="38" spans="1:3" x14ac:dyDescent="0.2">
      <c r="A38" s="12" t="s">
        <v>152</v>
      </c>
      <c r="B38" s="1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G16" sqref="G16"/>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67</v>
      </c>
      <c r="B1" s="67"/>
      <c r="C1" s="67"/>
    </row>
    <row r="2" spans="1:3" x14ac:dyDescent="0.2">
      <c r="A2" s="12"/>
      <c r="B2" s="67"/>
      <c r="C2" s="67"/>
    </row>
    <row r="3" spans="1:3" x14ac:dyDescent="0.2">
      <c r="A3" s="70" t="s">
        <v>74</v>
      </c>
      <c r="B3" s="67"/>
      <c r="C3" s="67"/>
    </row>
    <row r="4" spans="1:3" x14ac:dyDescent="0.2">
      <c r="A4" s="70" t="s">
        <v>185</v>
      </c>
      <c r="B4" s="68"/>
      <c r="C4" s="68"/>
    </row>
    <row r="5" spans="1:3" x14ac:dyDescent="0.2">
      <c r="A5" s="67"/>
      <c r="B5" s="68"/>
      <c r="C5" s="68"/>
    </row>
    <row r="6" spans="1:3" x14ac:dyDescent="0.2">
      <c r="A6" s="182"/>
      <c r="B6" s="71" t="s">
        <v>186</v>
      </c>
      <c r="C6" s="71" t="s">
        <v>187</v>
      </c>
    </row>
    <row r="7" spans="1:3" ht="13.5" thickBot="1" x14ac:dyDescent="0.25">
      <c r="A7" s="183"/>
      <c r="B7" s="72" t="s">
        <v>10</v>
      </c>
      <c r="C7" s="73" t="s">
        <v>10</v>
      </c>
    </row>
    <row r="8" spans="1:3" x14ac:dyDescent="0.2">
      <c r="A8" s="74" t="s">
        <v>44</v>
      </c>
      <c r="B8" s="75"/>
      <c r="C8" s="75"/>
    </row>
    <row r="9" spans="1:3" x14ac:dyDescent="0.2">
      <c r="A9" s="76" t="s">
        <v>45</v>
      </c>
      <c r="B9" s="142">
        <v>367458</v>
      </c>
      <c r="C9" s="142">
        <v>414049</v>
      </c>
    </row>
    <row r="10" spans="1:3" x14ac:dyDescent="0.2">
      <c r="A10" s="76" t="s">
        <v>46</v>
      </c>
      <c r="B10" s="142">
        <v>-98277</v>
      </c>
      <c r="C10" s="142">
        <v>-105452</v>
      </c>
    </row>
    <row r="11" spans="1:3" x14ac:dyDescent="0.2">
      <c r="A11" s="76" t="s">
        <v>34</v>
      </c>
      <c r="B11" s="142">
        <v>100568</v>
      </c>
      <c r="C11" s="142">
        <v>105129</v>
      </c>
    </row>
    <row r="12" spans="1:3" x14ac:dyDescent="0.2">
      <c r="A12" s="76" t="s">
        <v>47</v>
      </c>
      <c r="B12" s="142">
        <v>-15345</v>
      </c>
      <c r="C12" s="142">
        <v>-10761</v>
      </c>
    </row>
    <row r="13" spans="1:3" x14ac:dyDescent="0.2">
      <c r="A13" s="76" t="s">
        <v>48</v>
      </c>
      <c r="B13" s="142">
        <v>45975</v>
      </c>
      <c r="C13" s="142">
        <v>56377</v>
      </c>
    </row>
    <row r="14" spans="1:3" x14ac:dyDescent="0.2">
      <c r="A14" s="76" t="s">
        <v>156</v>
      </c>
      <c r="B14" s="142">
        <v>2624</v>
      </c>
      <c r="C14" s="142">
        <v>-313</v>
      </c>
    </row>
    <row r="15" spans="1:3" x14ac:dyDescent="0.2">
      <c r="A15" s="78" t="s">
        <v>49</v>
      </c>
      <c r="B15" s="143">
        <v>-277478</v>
      </c>
      <c r="C15" s="143">
        <v>-254159</v>
      </c>
    </row>
    <row r="16" spans="1:3" x14ac:dyDescent="0.2">
      <c r="A16" s="77" t="s">
        <v>50</v>
      </c>
      <c r="B16" s="144">
        <f>SUM(B9:B15)</f>
        <v>125525</v>
      </c>
      <c r="C16" s="144">
        <f>SUM(C9:C15)</f>
        <v>204870</v>
      </c>
    </row>
    <row r="17" spans="1:3" x14ac:dyDescent="0.2">
      <c r="A17" s="77"/>
      <c r="B17" s="142"/>
      <c r="C17" s="142"/>
    </row>
    <row r="18" spans="1:3" x14ac:dyDescent="0.2">
      <c r="A18" s="79" t="s">
        <v>157</v>
      </c>
      <c r="B18" s="92"/>
      <c r="C18" s="92"/>
    </row>
    <row r="19" spans="1:3" ht="25.5" x14ac:dyDescent="0.2">
      <c r="A19" s="77" t="s">
        <v>160</v>
      </c>
      <c r="B19" s="142">
        <v>2350</v>
      </c>
      <c r="C19" s="142">
        <v>0</v>
      </c>
    </row>
    <row r="20" spans="1:3" x14ac:dyDescent="0.2">
      <c r="A20" s="80" t="s">
        <v>25</v>
      </c>
      <c r="B20" s="142">
        <v>19490</v>
      </c>
      <c r="C20" s="142">
        <v>-97539</v>
      </c>
    </row>
    <row r="21" spans="1:3" x14ac:dyDescent="0.2">
      <c r="A21" s="77" t="s">
        <v>24</v>
      </c>
      <c r="B21" s="142">
        <v>-409755</v>
      </c>
      <c r="C21" s="142">
        <v>-577637</v>
      </c>
    </row>
    <row r="22" spans="1:3" x14ac:dyDescent="0.2">
      <c r="A22" s="77" t="s">
        <v>22</v>
      </c>
      <c r="B22" s="142">
        <v>-26375</v>
      </c>
      <c r="C22" s="142">
        <v>-109490</v>
      </c>
    </row>
    <row r="23" spans="1:3" x14ac:dyDescent="0.2">
      <c r="A23" s="79" t="s">
        <v>159</v>
      </c>
      <c r="B23" s="93"/>
      <c r="C23" s="93"/>
    </row>
    <row r="24" spans="1:3" x14ac:dyDescent="0.2">
      <c r="A24" s="77" t="s">
        <v>158</v>
      </c>
      <c r="B24" s="142">
        <v>18693</v>
      </c>
      <c r="C24" s="142">
        <v>408329</v>
      </c>
    </row>
    <row r="25" spans="1:3" x14ac:dyDescent="0.2">
      <c r="A25" s="77" t="s">
        <v>15</v>
      </c>
      <c r="B25" s="145">
        <v>-39619</v>
      </c>
      <c r="C25" s="145">
        <v>593756</v>
      </c>
    </row>
    <row r="26" spans="1:3" x14ac:dyDescent="0.2">
      <c r="A26" s="77" t="s">
        <v>181</v>
      </c>
      <c r="B26" s="145">
        <v>0</v>
      </c>
      <c r="C26" s="142">
        <v>0</v>
      </c>
    </row>
    <row r="27" spans="1:3" ht="13.5" thickBot="1" x14ac:dyDescent="0.25">
      <c r="A27" s="80" t="s">
        <v>13</v>
      </c>
      <c r="B27" s="142">
        <v>21781</v>
      </c>
      <c r="C27" s="146">
        <v>9592</v>
      </c>
    </row>
    <row r="28" spans="1:3" ht="13.5" thickBot="1" x14ac:dyDescent="0.25">
      <c r="A28" s="78" t="s">
        <v>12</v>
      </c>
      <c r="B28" s="146">
        <v>-36501</v>
      </c>
      <c r="C28" s="146">
        <v>-85063</v>
      </c>
    </row>
    <row r="29" spans="1:3" x14ac:dyDescent="0.2">
      <c r="A29" s="81" t="s">
        <v>75</v>
      </c>
      <c r="B29" s="147">
        <f>SUM(B16:B28)</f>
        <v>-324411</v>
      </c>
      <c r="C29" s="147">
        <f>SUM(C16:C28)</f>
        <v>346818</v>
      </c>
    </row>
    <row r="30" spans="1:3" ht="13.5" thickBot="1" x14ac:dyDescent="0.25">
      <c r="A30" s="82" t="s">
        <v>51</v>
      </c>
      <c r="B30" s="148">
        <v>-5000</v>
      </c>
      <c r="C30" s="149">
        <v>-2300</v>
      </c>
    </row>
    <row r="31" spans="1:3" x14ac:dyDescent="0.2">
      <c r="A31" s="82" t="s">
        <v>64</v>
      </c>
      <c r="B31" s="147">
        <f>SUM(B29:B30)</f>
        <v>-329411</v>
      </c>
      <c r="C31" s="147">
        <f>SUM(C29:C30)</f>
        <v>344518</v>
      </c>
    </row>
    <row r="32" spans="1:3" x14ac:dyDescent="0.2">
      <c r="A32" s="74" t="s">
        <v>52</v>
      </c>
      <c r="B32" s="138"/>
      <c r="C32" s="138"/>
    </row>
    <row r="33" spans="1:3" x14ac:dyDescent="0.2">
      <c r="A33" s="76" t="s">
        <v>53</v>
      </c>
      <c r="B33" s="142">
        <v>-46185</v>
      </c>
      <c r="C33" s="142">
        <v>-19478</v>
      </c>
    </row>
    <row r="34" spans="1:3" x14ac:dyDescent="0.2">
      <c r="A34" s="83" t="s">
        <v>175</v>
      </c>
      <c r="B34" s="142">
        <v>84</v>
      </c>
      <c r="C34" s="142">
        <v>3</v>
      </c>
    </row>
    <row r="35" spans="1:3" x14ac:dyDescent="0.2">
      <c r="A35" s="83" t="s">
        <v>54</v>
      </c>
      <c r="B35" s="142">
        <v>-1245131</v>
      </c>
      <c r="C35" s="142">
        <v>-518979</v>
      </c>
    </row>
    <row r="36" spans="1:3" x14ac:dyDescent="0.2">
      <c r="A36" s="83" t="s">
        <v>176</v>
      </c>
      <c r="B36" s="142">
        <v>1477406</v>
      </c>
      <c r="C36" s="142">
        <v>698574</v>
      </c>
    </row>
    <row r="37" spans="1:3" x14ac:dyDescent="0.2">
      <c r="A37" s="84" t="s">
        <v>55</v>
      </c>
      <c r="B37" s="147">
        <f>SUM(B33:B36)</f>
        <v>186174</v>
      </c>
      <c r="C37" s="147">
        <f>SUM(C33:C36)</f>
        <v>160120</v>
      </c>
    </row>
    <row r="38" spans="1:3" x14ac:dyDescent="0.2">
      <c r="A38" s="74" t="s">
        <v>76</v>
      </c>
      <c r="B38" s="94"/>
      <c r="C38" s="94"/>
    </row>
    <row r="39" spans="1:3" x14ac:dyDescent="0.2">
      <c r="A39" s="83" t="s">
        <v>161</v>
      </c>
      <c r="B39" s="145">
        <v>130572</v>
      </c>
      <c r="C39" s="142">
        <v>110821</v>
      </c>
    </row>
    <row r="40" spans="1:3" x14ac:dyDescent="0.2">
      <c r="A40" s="83" t="s">
        <v>56</v>
      </c>
      <c r="B40" s="145">
        <v>-124837</v>
      </c>
      <c r="C40" s="142">
        <v>-57767</v>
      </c>
    </row>
    <row r="41" spans="1:3" ht="13.5" thickBot="1" x14ac:dyDescent="0.25">
      <c r="A41" s="76" t="s">
        <v>57</v>
      </c>
      <c r="B41" s="150">
        <v>-54</v>
      </c>
      <c r="C41" s="142">
        <v>-210</v>
      </c>
    </row>
    <row r="42" spans="1:3" x14ac:dyDescent="0.2">
      <c r="A42" s="85" t="s">
        <v>65</v>
      </c>
      <c r="B42" s="151">
        <f>SUM(B39:B41)</f>
        <v>5681</v>
      </c>
      <c r="C42" s="151">
        <f>SUM(C39:C41)</f>
        <v>52844</v>
      </c>
    </row>
    <row r="43" spans="1:3" x14ac:dyDescent="0.2">
      <c r="A43" s="86" t="s">
        <v>66</v>
      </c>
      <c r="B43" s="145">
        <v>-203</v>
      </c>
      <c r="C43" s="145">
        <v>-20363</v>
      </c>
    </row>
    <row r="44" spans="1:3" x14ac:dyDescent="0.2">
      <c r="A44" s="87" t="s">
        <v>58</v>
      </c>
      <c r="B44" s="151">
        <f>B31+B37+B42+B43</f>
        <v>-137759</v>
      </c>
      <c r="C44" s="151">
        <f>C31+C37+C42+C43</f>
        <v>537119</v>
      </c>
    </row>
    <row r="45" spans="1:3" x14ac:dyDescent="0.2">
      <c r="A45" s="88" t="s">
        <v>62</v>
      </c>
      <c r="B45" s="142">
        <v>3000737</v>
      </c>
      <c r="C45" s="142">
        <v>2766351</v>
      </c>
    </row>
    <row r="46" spans="1:3" x14ac:dyDescent="0.2">
      <c r="A46" s="139" t="s">
        <v>63</v>
      </c>
      <c r="B46" s="151">
        <f>SUM(B44:B45)</f>
        <v>2862978</v>
      </c>
      <c r="C46" s="151">
        <f>SUM(C44:C45)</f>
        <v>3303470</v>
      </c>
    </row>
    <row r="50" spans="1:3" x14ac:dyDescent="0.2">
      <c r="A50" s="21"/>
      <c r="B50" s="5"/>
      <c r="C50" s="5"/>
    </row>
    <row r="51" spans="1:3" x14ac:dyDescent="0.2">
      <c r="A51" s="21" t="s">
        <v>70</v>
      </c>
      <c r="B51" s="5"/>
      <c r="C51" s="21" t="s">
        <v>70</v>
      </c>
    </row>
    <row r="52" spans="1:3" x14ac:dyDescent="0.2">
      <c r="A52" s="12" t="s">
        <v>71</v>
      </c>
      <c r="B52" s="4"/>
      <c r="C52" s="12" t="s">
        <v>72</v>
      </c>
    </row>
    <row r="53" spans="1:3" x14ac:dyDescent="0.2">
      <c r="A53" s="12" t="s">
        <v>152</v>
      </c>
      <c r="B53" s="4"/>
      <c r="C53" s="12"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2" sqref="A22"/>
    </sheetView>
  </sheetViews>
  <sheetFormatPr defaultRowHeight="12.75" x14ac:dyDescent="0.2"/>
  <cols>
    <col min="1" max="1" width="27.7109375" style="41" customWidth="1"/>
    <col min="2" max="2" width="11.140625" style="41" customWidth="1"/>
    <col min="3" max="3" width="11.5703125" style="41" customWidth="1"/>
    <col min="4" max="4" width="13.28515625" style="41" customWidth="1"/>
    <col min="5" max="5" width="13.5703125" style="41" customWidth="1"/>
    <col min="6" max="16384" width="9.140625" style="41"/>
  </cols>
  <sheetData>
    <row r="1" spans="1:4" x14ac:dyDescent="0.2">
      <c r="A1" s="12" t="s">
        <v>67</v>
      </c>
    </row>
    <row r="3" spans="1:4" x14ac:dyDescent="0.2">
      <c r="A3" s="184" t="s">
        <v>77</v>
      </c>
      <c r="B3" s="185"/>
      <c r="C3" s="185"/>
      <c r="D3" s="40"/>
    </row>
    <row r="4" spans="1:4" x14ac:dyDescent="0.2">
      <c r="A4" s="70" t="s">
        <v>185</v>
      </c>
      <c r="B4" s="39"/>
      <c r="C4" s="39"/>
      <c r="D4" s="40"/>
    </row>
    <row r="5" spans="1:4" x14ac:dyDescent="0.2">
      <c r="A5" s="42"/>
      <c r="B5" s="39"/>
      <c r="C5" s="39"/>
      <c r="D5" s="40"/>
    </row>
    <row r="6" spans="1:4" ht="25.5" x14ac:dyDescent="0.2">
      <c r="A6" s="43"/>
      <c r="B6" s="44" t="s">
        <v>3</v>
      </c>
      <c r="C6" s="155" t="s">
        <v>4</v>
      </c>
      <c r="D6" s="44" t="s">
        <v>59</v>
      </c>
    </row>
    <row r="7" spans="1:4" ht="13.5" thickBot="1" x14ac:dyDescent="0.25">
      <c r="A7" s="43"/>
      <c r="B7" s="89" t="s">
        <v>10</v>
      </c>
      <c r="C7" s="89" t="s">
        <v>10</v>
      </c>
      <c r="D7" s="89" t="s">
        <v>10</v>
      </c>
    </row>
    <row r="8" spans="1:4" x14ac:dyDescent="0.2">
      <c r="A8" s="43"/>
      <c r="B8" s="45"/>
      <c r="C8" s="45"/>
      <c r="D8" s="45"/>
    </row>
    <row r="9" spans="1:4" ht="14.25" x14ac:dyDescent="0.2">
      <c r="A9" s="46" t="s">
        <v>80</v>
      </c>
      <c r="B9" s="177">
        <v>1126356</v>
      </c>
      <c r="C9" s="177">
        <v>186418</v>
      </c>
      <c r="D9" s="177">
        <f>SUM(B9:C9)</f>
        <v>1312774</v>
      </c>
    </row>
    <row r="10" spans="1:4" ht="14.25" x14ac:dyDescent="0.2">
      <c r="A10" s="47" t="s">
        <v>60</v>
      </c>
      <c r="B10" s="178">
        <v>0</v>
      </c>
      <c r="C10" s="178">
        <v>0</v>
      </c>
      <c r="D10" s="179">
        <f t="shared" ref="D10:D13" si="0">SUM(B10:C10)</f>
        <v>0</v>
      </c>
    </row>
    <row r="11" spans="1:4" ht="25.5" x14ac:dyDescent="0.2">
      <c r="A11" s="48" t="s">
        <v>78</v>
      </c>
      <c r="B11" s="178">
        <v>0</v>
      </c>
      <c r="C11" s="178">
        <v>54412</v>
      </c>
      <c r="D11" s="180">
        <f t="shared" si="0"/>
        <v>54412</v>
      </c>
    </row>
    <row r="12" spans="1:4" ht="14.25" x14ac:dyDescent="0.2">
      <c r="A12" s="47" t="s">
        <v>61</v>
      </c>
      <c r="B12" s="178">
        <v>0</v>
      </c>
      <c r="C12" s="178">
        <v>0</v>
      </c>
      <c r="D12" s="178">
        <f t="shared" si="0"/>
        <v>0</v>
      </c>
    </row>
    <row r="13" spans="1:4" ht="38.25" x14ac:dyDescent="0.2">
      <c r="A13" s="90" t="s">
        <v>79</v>
      </c>
      <c r="B13" s="178">
        <v>0</v>
      </c>
      <c r="C13" s="178">
        <v>0</v>
      </c>
      <c r="D13" s="178">
        <f t="shared" si="0"/>
        <v>0</v>
      </c>
    </row>
    <row r="14" spans="1:4" ht="13.5" thickBot="1" x14ac:dyDescent="0.25">
      <c r="A14" s="91" t="s">
        <v>179</v>
      </c>
      <c r="B14" s="109">
        <f>SUM(B9:B13)</f>
        <v>1126356</v>
      </c>
      <c r="C14" s="111">
        <f>SUM(C9:C13)</f>
        <v>240830</v>
      </c>
      <c r="D14" s="106">
        <f>SUM(B14:C14)</f>
        <v>1367186</v>
      </c>
    </row>
    <row r="15" spans="1:4" ht="13.5" thickBot="1" x14ac:dyDescent="0.25">
      <c r="A15" s="91" t="s">
        <v>138</v>
      </c>
      <c r="B15" s="106">
        <v>1301658</v>
      </c>
      <c r="C15" s="106">
        <v>212931</v>
      </c>
      <c r="D15" s="106">
        <f t="shared" ref="D15" si="1">SUM(B15:C15)</f>
        <v>1514589</v>
      </c>
    </row>
    <row r="16" spans="1:4" ht="14.25" x14ac:dyDescent="0.2">
      <c r="A16" s="47" t="s">
        <v>60</v>
      </c>
      <c r="B16" s="178">
        <v>0</v>
      </c>
      <c r="C16" s="178">
        <v>0</v>
      </c>
      <c r="D16" s="179">
        <f t="shared" ref="D16:D19" si="2">SUM(B16:C16)</f>
        <v>0</v>
      </c>
    </row>
    <row r="17" spans="1:4" ht="25.5" x14ac:dyDescent="0.2">
      <c r="A17" s="48" t="s">
        <v>78</v>
      </c>
      <c r="B17" s="178">
        <v>0</v>
      </c>
      <c r="C17" s="178">
        <v>62104</v>
      </c>
      <c r="D17" s="180">
        <f t="shared" si="2"/>
        <v>62104</v>
      </c>
    </row>
    <row r="18" spans="1:4" ht="14.25" x14ac:dyDescent="0.2">
      <c r="A18" s="47" t="s">
        <v>61</v>
      </c>
      <c r="B18" s="178">
        <v>0</v>
      </c>
      <c r="C18" s="178">
        <v>0</v>
      </c>
      <c r="D18" s="178">
        <f t="shared" si="2"/>
        <v>0</v>
      </c>
    </row>
    <row r="19" spans="1:4" ht="38.25" x14ac:dyDescent="0.2">
      <c r="A19" s="90" t="s">
        <v>79</v>
      </c>
      <c r="B19" s="178">
        <v>0</v>
      </c>
      <c r="C19" s="178">
        <v>0</v>
      </c>
      <c r="D19" s="178">
        <f t="shared" si="2"/>
        <v>0</v>
      </c>
    </row>
    <row r="20" spans="1:4" ht="13.5" thickBot="1" x14ac:dyDescent="0.25">
      <c r="A20" s="91" t="s">
        <v>182</v>
      </c>
      <c r="B20" s="110">
        <f>SUM(B15:B19)</f>
        <v>1301658</v>
      </c>
      <c r="C20" s="112">
        <f>SUM(C15:C19)</f>
        <v>275035</v>
      </c>
      <c r="D20" s="95">
        <f>SUM(B20:C20)</f>
        <v>1576693</v>
      </c>
    </row>
    <row r="23" spans="1:4" x14ac:dyDescent="0.2">
      <c r="A23" s="21" t="s">
        <v>70</v>
      </c>
      <c r="B23" s="5"/>
    </row>
    <row r="24" spans="1:4" x14ac:dyDescent="0.2">
      <c r="A24" s="12" t="s">
        <v>71</v>
      </c>
      <c r="B24" s="4"/>
      <c r="C24" s="107" t="s">
        <v>72</v>
      </c>
      <c r="D24" s="108"/>
    </row>
    <row r="25" spans="1:4" x14ac:dyDescent="0.2">
      <c r="A25" s="12" t="s">
        <v>152</v>
      </c>
      <c r="B25" s="4"/>
      <c r="C25" s="12" t="s">
        <v>73</v>
      </c>
    </row>
  </sheetData>
  <mergeCells count="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8" sqref="A8:A14"/>
    </sheetView>
  </sheetViews>
  <sheetFormatPr defaultRowHeight="12.75" x14ac:dyDescent="0.2"/>
  <cols>
    <col min="1" max="1" width="150.7109375" customWidth="1"/>
  </cols>
  <sheetData>
    <row r="1" spans="1:1" ht="15.75" x14ac:dyDescent="0.2">
      <c r="A1" s="100" t="s">
        <v>88</v>
      </c>
    </row>
    <row r="2" spans="1:1" ht="15.75" x14ac:dyDescent="0.2">
      <c r="A2" s="96" t="s">
        <v>89</v>
      </c>
    </row>
    <row r="3" spans="1:1" ht="15.75" x14ac:dyDescent="0.2">
      <c r="A3" s="96" t="s">
        <v>90</v>
      </c>
    </row>
    <row r="4" spans="1:1" ht="15.75" x14ac:dyDescent="0.2">
      <c r="A4" s="96" t="s">
        <v>83</v>
      </c>
    </row>
    <row r="5" spans="1:1" ht="15.75" x14ac:dyDescent="0.2">
      <c r="A5" s="96" t="s">
        <v>84</v>
      </c>
    </row>
    <row r="6" spans="1:1" ht="15.75" x14ac:dyDescent="0.2">
      <c r="A6" s="97"/>
    </row>
    <row r="7" spans="1:1" ht="21" customHeight="1" x14ac:dyDescent="0.2">
      <c r="A7" s="99" t="s">
        <v>191</v>
      </c>
    </row>
    <row r="8" spans="1:1" ht="15.75" customHeight="1" x14ac:dyDescent="0.2">
      <c r="A8" s="120" t="s">
        <v>85</v>
      </c>
    </row>
    <row r="9" spans="1:1" ht="36.75" customHeight="1" x14ac:dyDescent="0.2">
      <c r="A9" s="120" t="s">
        <v>86</v>
      </c>
    </row>
    <row r="10" spans="1:1" ht="22.5" customHeight="1" x14ac:dyDescent="0.2">
      <c r="A10" s="120" t="s">
        <v>87</v>
      </c>
    </row>
    <row r="11" spans="1:1" ht="22.5" customHeight="1" x14ac:dyDescent="0.2">
      <c r="A11" s="120" t="s">
        <v>177</v>
      </c>
    </row>
    <row r="12" spans="1:1" ht="26.25" customHeight="1" x14ac:dyDescent="0.2">
      <c r="A12" s="134" t="s">
        <v>154</v>
      </c>
    </row>
    <row r="13" spans="1:1" ht="112.5" customHeight="1" x14ac:dyDescent="0.2">
      <c r="A13" s="181" t="s">
        <v>192</v>
      </c>
    </row>
    <row r="14" spans="1:1" ht="57" customHeight="1" x14ac:dyDescent="0.2">
      <c r="A14" s="134" t="s">
        <v>180</v>
      </c>
    </row>
    <row r="15" spans="1:1" ht="33" x14ac:dyDescent="0.2">
      <c r="A15" s="134" t="s">
        <v>178</v>
      </c>
    </row>
    <row r="16" spans="1:1" ht="22.5" customHeight="1" x14ac:dyDescent="0.2">
      <c r="A16" s="120" t="s">
        <v>140</v>
      </c>
    </row>
    <row r="17" spans="1:1" ht="39.75" customHeight="1" x14ac:dyDescent="0.2">
      <c r="A17" s="120" t="s">
        <v>141</v>
      </c>
    </row>
    <row r="18" spans="1:1" ht="24.75" customHeight="1" x14ac:dyDescent="0.2">
      <c r="A18" s="120" t="s">
        <v>142</v>
      </c>
    </row>
    <row r="19" spans="1:1" ht="37.5" customHeight="1" x14ac:dyDescent="0.2">
      <c r="A19" s="120" t="s">
        <v>143</v>
      </c>
    </row>
    <row r="20" spans="1:1" ht="27.75" customHeight="1" x14ac:dyDescent="0.2">
      <c r="A20" s="120" t="s">
        <v>144</v>
      </c>
    </row>
    <row r="21" spans="1:1" ht="26.25" customHeight="1" x14ac:dyDescent="0.2">
      <c r="A21" s="120" t="s">
        <v>145</v>
      </c>
    </row>
    <row r="22" spans="1:1" ht="30.75" customHeight="1" x14ac:dyDescent="0.2">
      <c r="A22" s="120" t="s">
        <v>146</v>
      </c>
    </row>
    <row r="23" spans="1:1" ht="29.25" customHeight="1" x14ac:dyDescent="0.2">
      <c r="A23" s="120" t="s">
        <v>147</v>
      </c>
    </row>
    <row r="24" spans="1:1" ht="28.5" customHeight="1" x14ac:dyDescent="0.2">
      <c r="A24" s="120" t="s">
        <v>193</v>
      </c>
    </row>
    <row r="25" spans="1:1" ht="26.25" customHeight="1" x14ac:dyDescent="0.2">
      <c r="A25" s="120" t="s">
        <v>148</v>
      </c>
    </row>
    <row r="26" spans="1:1" ht="33.75" customHeight="1" x14ac:dyDescent="0.2">
      <c r="A26" s="120" t="s">
        <v>149</v>
      </c>
    </row>
    <row r="27" spans="1:1" ht="25.5" customHeight="1" x14ac:dyDescent="0.2">
      <c r="A27" s="120" t="s">
        <v>163</v>
      </c>
    </row>
    <row r="28" spans="1:1" ht="28.5" customHeight="1" x14ac:dyDescent="0.2">
      <c r="A28" s="120" t="s">
        <v>165</v>
      </c>
    </row>
    <row r="29" spans="1:1" ht="45" customHeight="1" x14ac:dyDescent="0.2">
      <c r="A29" s="120" t="s">
        <v>164</v>
      </c>
    </row>
    <row r="30" spans="1:1" ht="45" customHeight="1" x14ac:dyDescent="0.2">
      <c r="A30" s="120" t="s">
        <v>166</v>
      </c>
    </row>
    <row r="31" spans="1:1" ht="37.5" customHeight="1" x14ac:dyDescent="0.2">
      <c r="A31" s="120" t="s">
        <v>150</v>
      </c>
    </row>
    <row r="32" spans="1:1" ht="15.75" x14ac:dyDescent="0.2">
      <c r="A32" s="98"/>
    </row>
    <row r="33" spans="1:8" ht="15.75" x14ac:dyDescent="0.2">
      <c r="A33" s="98"/>
    </row>
    <row r="34" spans="1:8" ht="15.75" x14ac:dyDescent="0.2">
      <c r="A34" s="98"/>
    </row>
    <row r="35" spans="1:8" ht="15.75" x14ac:dyDescent="0.2">
      <c r="A35" s="98"/>
    </row>
    <row r="36" spans="1:8" ht="15.75" x14ac:dyDescent="0.2">
      <c r="A36" s="98"/>
    </row>
    <row r="37" spans="1:8" ht="35.25" customHeight="1" x14ac:dyDescent="0.2">
      <c r="A37" s="98"/>
      <c r="E37" s="98"/>
    </row>
    <row r="38" spans="1:8" x14ac:dyDescent="0.2">
      <c r="A38" s="12" t="s">
        <v>71</v>
      </c>
      <c r="B38" s="4"/>
      <c r="C38" s="12"/>
      <c r="D38" s="41"/>
      <c r="E38" s="41"/>
    </row>
    <row r="39" spans="1:8" x14ac:dyDescent="0.2">
      <c r="A39" s="12" t="s">
        <v>152</v>
      </c>
      <c r="B39" s="4"/>
      <c r="C39" s="12"/>
      <c r="D39" s="41"/>
      <c r="E39" s="41"/>
    </row>
    <row r="40" spans="1:8" ht="15.75" x14ac:dyDescent="0.2">
      <c r="A40" s="98"/>
      <c r="H40" s="98"/>
    </row>
    <row r="41" spans="1:8" ht="15.75" x14ac:dyDescent="0.2">
      <c r="A41" s="98"/>
    </row>
    <row r="42" spans="1:8" x14ac:dyDescent="0.2">
      <c r="A42" s="12" t="s">
        <v>72</v>
      </c>
      <c r="B42" s="41"/>
    </row>
    <row r="43" spans="1:8" x14ac:dyDescent="0.2">
      <c r="A43" s="12" t="s">
        <v>73</v>
      </c>
      <c r="B43"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23" sqref="C2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01" t="s">
        <v>91</v>
      </c>
      <c r="D1" s="41"/>
      <c r="E1" s="41"/>
    </row>
    <row r="2" spans="1:5" ht="16.5" x14ac:dyDescent="0.3">
      <c r="A2" s="41"/>
      <c r="B2" s="41"/>
      <c r="C2" s="101" t="s">
        <v>92</v>
      </c>
      <c r="D2" s="41"/>
      <c r="E2" s="41"/>
    </row>
    <row r="3" spans="1:5" ht="16.5" x14ac:dyDescent="0.3">
      <c r="A3" s="41"/>
      <c r="B3" s="41"/>
      <c r="C3" s="101" t="s">
        <v>93</v>
      </c>
      <c r="D3" s="41"/>
      <c r="E3" s="41"/>
    </row>
    <row r="4" spans="1:5" ht="16.5" x14ac:dyDescent="0.3">
      <c r="A4" s="41"/>
      <c r="B4" s="41"/>
      <c r="C4" s="102" t="s">
        <v>101</v>
      </c>
      <c r="D4" s="41"/>
      <c r="E4" s="41"/>
    </row>
    <row r="5" spans="1:5" ht="16.5" x14ac:dyDescent="0.3">
      <c r="A5" s="41"/>
      <c r="B5" s="41"/>
      <c r="C5" s="101" t="s">
        <v>102</v>
      </c>
      <c r="D5" s="41"/>
      <c r="E5" s="41"/>
    </row>
    <row r="6" spans="1:5" x14ac:dyDescent="0.2">
      <c r="A6" s="41"/>
      <c r="B6" s="41"/>
      <c r="C6" s="41"/>
      <c r="D6" s="41"/>
      <c r="E6" s="41"/>
    </row>
    <row r="7" spans="1:5" ht="16.5" x14ac:dyDescent="0.3">
      <c r="A7" s="41"/>
      <c r="B7" s="105" t="s">
        <v>94</v>
      </c>
      <c r="C7" s="101"/>
      <c r="D7" s="41"/>
      <c r="E7" s="41"/>
    </row>
    <row r="8" spans="1:5" ht="16.5" x14ac:dyDescent="0.3">
      <c r="A8" s="41"/>
      <c r="B8" s="101" t="s">
        <v>103</v>
      </c>
      <c r="C8" s="101"/>
      <c r="D8" s="41"/>
      <c r="E8" s="41"/>
    </row>
    <row r="9" spans="1:5" ht="16.5" x14ac:dyDescent="0.3">
      <c r="A9" s="41"/>
      <c r="B9" s="101" t="s">
        <v>104</v>
      </c>
      <c r="C9" s="101"/>
      <c r="D9" s="41"/>
      <c r="E9" s="41"/>
    </row>
    <row r="10" spans="1:5" x14ac:dyDescent="0.2">
      <c r="A10" s="41"/>
      <c r="B10" s="41"/>
      <c r="C10" s="41"/>
      <c r="D10" s="41"/>
      <c r="E10" s="41"/>
    </row>
    <row r="11" spans="1:5" ht="16.5" x14ac:dyDescent="0.2">
      <c r="A11" s="103" t="s">
        <v>81</v>
      </c>
      <c r="B11" s="41"/>
      <c r="C11" s="41"/>
      <c r="D11" s="41"/>
      <c r="E11" s="41"/>
    </row>
    <row r="12" spans="1:5" ht="16.5" x14ac:dyDescent="0.2">
      <c r="A12" s="103" t="s">
        <v>82</v>
      </c>
      <c r="B12" s="41"/>
      <c r="C12" s="41"/>
      <c r="D12" s="41"/>
      <c r="E12" s="41"/>
    </row>
    <row r="13" spans="1:5" ht="16.5" x14ac:dyDescent="0.2">
      <c r="A13" s="103" t="s">
        <v>83</v>
      </c>
      <c r="B13" s="41"/>
      <c r="C13" s="41"/>
      <c r="D13" s="41"/>
      <c r="E13" s="41"/>
    </row>
    <row r="14" spans="1:5" ht="16.5" x14ac:dyDescent="0.2">
      <c r="A14" s="103" t="s">
        <v>95</v>
      </c>
      <c r="B14" s="41"/>
      <c r="C14" s="41"/>
      <c r="D14" s="41"/>
      <c r="E14" s="41"/>
    </row>
    <row r="15" spans="1:5" ht="16.5" x14ac:dyDescent="0.3">
      <c r="A15" s="101" t="s">
        <v>189</v>
      </c>
      <c r="B15" s="41"/>
      <c r="C15" s="41"/>
      <c r="D15" s="41"/>
      <c r="E15" s="41"/>
    </row>
    <row r="16" spans="1:5" x14ac:dyDescent="0.2">
      <c r="A16" s="41"/>
      <c r="B16" s="41"/>
      <c r="C16" s="41"/>
      <c r="D16" s="41"/>
      <c r="E16" s="41"/>
    </row>
    <row r="17" spans="1:5" ht="16.5" x14ac:dyDescent="0.2">
      <c r="A17" s="186" t="s">
        <v>96</v>
      </c>
      <c r="B17" s="186"/>
      <c r="C17" s="186"/>
      <c r="D17" s="186" t="s">
        <v>97</v>
      </c>
      <c r="E17" s="186" t="s">
        <v>98</v>
      </c>
    </row>
    <row r="18" spans="1:5" x14ac:dyDescent="0.2">
      <c r="A18" s="187" t="s">
        <v>105</v>
      </c>
      <c r="B18" s="187" t="s">
        <v>110</v>
      </c>
      <c r="C18" s="187" t="s">
        <v>111</v>
      </c>
      <c r="D18" s="186"/>
      <c r="E18" s="186"/>
    </row>
    <row r="19" spans="1:5" x14ac:dyDescent="0.2">
      <c r="A19" s="187"/>
      <c r="B19" s="187" t="s">
        <v>106</v>
      </c>
      <c r="C19" s="187" t="s">
        <v>107</v>
      </c>
      <c r="D19" s="186"/>
      <c r="E19" s="186"/>
    </row>
    <row r="20" spans="1:5" ht="50.25" customHeight="1" x14ac:dyDescent="0.2">
      <c r="A20" s="187"/>
      <c r="B20" s="187" t="s">
        <v>108</v>
      </c>
      <c r="C20" s="187"/>
      <c r="D20" s="186"/>
      <c r="E20" s="186"/>
    </row>
    <row r="21" spans="1:5" ht="54" customHeight="1" x14ac:dyDescent="0.2">
      <c r="A21" s="187"/>
      <c r="B21" s="187" t="s">
        <v>109</v>
      </c>
      <c r="C21" s="187"/>
      <c r="D21" s="186"/>
      <c r="E21" s="186"/>
    </row>
    <row r="22" spans="1:5" ht="16.5" x14ac:dyDescent="0.2">
      <c r="A22" s="104">
        <v>1</v>
      </c>
      <c r="B22" s="104">
        <v>2</v>
      </c>
      <c r="C22" s="104">
        <v>3</v>
      </c>
      <c r="D22" s="104">
        <v>4</v>
      </c>
      <c r="E22" s="104">
        <v>5</v>
      </c>
    </row>
    <row r="23" spans="1:5" ht="16.5" x14ac:dyDescent="0.2">
      <c r="A23" s="104" t="s">
        <v>99</v>
      </c>
      <c r="B23" s="104" t="s">
        <v>190</v>
      </c>
      <c r="C23" s="133">
        <v>0.97965999999999998</v>
      </c>
      <c r="D23" s="104" t="s">
        <v>100</v>
      </c>
      <c r="E23" s="104" t="s">
        <v>100</v>
      </c>
    </row>
    <row r="28" spans="1:5" x14ac:dyDescent="0.2">
      <c r="A28" s="12" t="s">
        <v>71</v>
      </c>
    </row>
    <row r="29" spans="1:5" x14ac:dyDescent="0.2">
      <c r="A29" s="12" t="s">
        <v>152</v>
      </c>
    </row>
    <row r="30" spans="1:5" ht="15.75" x14ac:dyDescent="0.2">
      <c r="A30" s="98"/>
    </row>
    <row r="31" spans="1:5" ht="15.75" x14ac:dyDescent="0.2">
      <c r="A31" s="98"/>
    </row>
    <row r="32" spans="1:5" x14ac:dyDescent="0.2">
      <c r="A32" s="12" t="s">
        <v>72</v>
      </c>
    </row>
    <row r="33" spans="1:1" x14ac:dyDescent="0.2">
      <c r="A33" s="12"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activeCell="B9" sqref="B9"/>
    </sheetView>
  </sheetViews>
  <sheetFormatPr defaultRowHeight="12.75" x14ac:dyDescent="0.2"/>
  <cols>
    <col min="1" max="1" width="38.7109375" customWidth="1"/>
    <col min="2" max="2" width="29.7109375" customWidth="1"/>
    <col min="3" max="3" width="25.42578125" customWidth="1"/>
  </cols>
  <sheetData>
    <row r="1" spans="1:3" ht="15.75" x14ac:dyDescent="0.2">
      <c r="A1" s="121"/>
      <c r="B1" s="121"/>
      <c r="C1" s="122"/>
    </row>
    <row r="2" spans="1:3" ht="15.75" x14ac:dyDescent="0.2">
      <c r="A2" s="121"/>
      <c r="B2" s="121"/>
      <c r="C2" s="123"/>
    </row>
    <row r="3" spans="1:3" ht="15.75" x14ac:dyDescent="0.2">
      <c r="A3" s="188" t="s">
        <v>113</v>
      </c>
      <c r="B3" s="188"/>
      <c r="C3" s="188"/>
    </row>
    <row r="4" spans="1:3" ht="15.75" x14ac:dyDescent="0.2">
      <c r="A4" s="188" t="s">
        <v>114</v>
      </c>
      <c r="B4" s="188"/>
      <c r="C4" s="188"/>
    </row>
    <row r="5" spans="1:3" ht="15.75" x14ac:dyDescent="0.2">
      <c r="A5" s="188" t="s">
        <v>194</v>
      </c>
      <c r="B5" s="189"/>
      <c r="C5" s="189"/>
    </row>
    <row r="6" spans="1:3" ht="15.75" x14ac:dyDescent="0.2">
      <c r="A6" s="188" t="s">
        <v>188</v>
      </c>
      <c r="B6" s="189"/>
      <c r="C6" s="189"/>
    </row>
    <row r="7" spans="1:3" ht="25.5" customHeight="1" x14ac:dyDescent="0.2">
      <c r="A7" s="188" t="s">
        <v>115</v>
      </c>
      <c r="B7" s="189"/>
      <c r="C7" s="189"/>
    </row>
    <row r="8" spans="1:3" ht="4.5" customHeight="1" thickBot="1" x14ac:dyDescent="0.25">
      <c r="A8" s="121"/>
      <c r="B8" s="121"/>
      <c r="C8" s="122"/>
    </row>
    <row r="9" spans="1:3" ht="100.5" customHeight="1" x14ac:dyDescent="0.2">
      <c r="A9" s="124" t="s">
        <v>116</v>
      </c>
      <c r="B9" s="125" t="s">
        <v>118</v>
      </c>
      <c r="C9" s="125" t="s">
        <v>117</v>
      </c>
    </row>
    <row r="10" spans="1:3" ht="14.25" x14ac:dyDescent="0.2">
      <c r="A10" s="126" t="s">
        <v>120</v>
      </c>
      <c r="B10" s="127" t="s">
        <v>119</v>
      </c>
      <c r="C10" s="128">
        <v>0.13300000000000001</v>
      </c>
    </row>
    <row r="11" spans="1:3" ht="42.75" x14ac:dyDescent="0.2">
      <c r="A11" s="126" t="s">
        <v>121</v>
      </c>
      <c r="B11" s="127" t="s">
        <v>131</v>
      </c>
      <c r="C11" s="128">
        <v>3.2000000000000001E-2</v>
      </c>
    </row>
    <row r="12" spans="1:3" ht="28.5" x14ac:dyDescent="0.2">
      <c r="A12" s="126" t="s">
        <v>122</v>
      </c>
      <c r="B12" s="127" t="s">
        <v>132</v>
      </c>
      <c r="C12" s="128">
        <v>8.9999999999999993E-3</v>
      </c>
    </row>
    <row r="13" spans="1:3" ht="42.75" x14ac:dyDescent="0.2">
      <c r="A13" s="126" t="s">
        <v>123</v>
      </c>
      <c r="B13" s="127" t="s">
        <v>131</v>
      </c>
      <c r="C13" s="128">
        <v>0</v>
      </c>
    </row>
    <row r="14" spans="1:3" ht="14.25" x14ac:dyDescent="0.2">
      <c r="A14" s="129" t="s">
        <v>124</v>
      </c>
      <c r="B14" s="127" t="s">
        <v>133</v>
      </c>
      <c r="C14" s="128">
        <v>0.20100000000000001</v>
      </c>
    </row>
    <row r="15" spans="1:3" ht="14.25" x14ac:dyDescent="0.2">
      <c r="A15" s="129" t="s">
        <v>125</v>
      </c>
      <c r="B15" s="127" t="s">
        <v>134</v>
      </c>
      <c r="C15" s="128">
        <v>0.18</v>
      </c>
    </row>
    <row r="16" spans="1:3" ht="14.25" x14ac:dyDescent="0.2">
      <c r="A16" s="129" t="s">
        <v>126</v>
      </c>
      <c r="B16" s="127" t="s">
        <v>135</v>
      </c>
      <c r="C16" s="128">
        <v>0.12</v>
      </c>
    </row>
    <row r="17" spans="1:3" ht="14.25" x14ac:dyDescent="0.2">
      <c r="A17" s="129" t="s">
        <v>127</v>
      </c>
      <c r="B17" s="127" t="s">
        <v>136</v>
      </c>
      <c r="C17" s="128">
        <v>0.56200000000000006</v>
      </c>
    </row>
    <row r="18" spans="1:3" ht="28.5" x14ac:dyDescent="0.2">
      <c r="A18" s="130" t="s">
        <v>128</v>
      </c>
      <c r="B18" s="131" t="s">
        <v>119</v>
      </c>
      <c r="C18" s="132">
        <v>1.84E-2</v>
      </c>
    </row>
    <row r="19" spans="1:3" ht="28.5" x14ac:dyDescent="0.2">
      <c r="A19" s="130" t="s">
        <v>129</v>
      </c>
      <c r="B19" s="131" t="s">
        <v>119</v>
      </c>
      <c r="C19" s="132">
        <v>1.77E-2</v>
      </c>
    </row>
    <row r="20" spans="1:3" ht="14.25" x14ac:dyDescent="0.2">
      <c r="A20" s="130" t="s">
        <v>130</v>
      </c>
      <c r="B20" s="131" t="s">
        <v>137</v>
      </c>
      <c r="C20" s="132">
        <v>0.20100000000000001</v>
      </c>
    </row>
    <row r="25" spans="1:3" x14ac:dyDescent="0.2">
      <c r="A25" s="12" t="s">
        <v>71</v>
      </c>
    </row>
    <row r="26" spans="1:3" x14ac:dyDescent="0.2">
      <c r="A26" s="12" t="s">
        <v>152</v>
      </c>
    </row>
    <row r="27" spans="1:3" ht="15.75" x14ac:dyDescent="0.2">
      <c r="A27" s="98"/>
    </row>
    <row r="28" spans="1:3" ht="15.75" x14ac:dyDescent="0.2">
      <c r="A28" s="98"/>
    </row>
    <row r="29" spans="1:3" x14ac:dyDescent="0.2">
      <c r="A29" s="12" t="s">
        <v>72</v>
      </c>
    </row>
    <row r="30" spans="1:3" x14ac:dyDescent="0.2">
      <c r="A30" s="12"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2019-08-16T11:30:22Z</dcterms:modified>
</cp:coreProperties>
</file>