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_mukashova\Desktop\Миргуль фин отчет\фин отчет 4 квартал готово\"/>
    </mc:Choice>
  </mc:AlternateContent>
  <bookViews>
    <workbookView xWindow="0" yWindow="0" windowWidth="24000" windowHeight="9735" tabRatio="449"/>
  </bookViews>
  <sheets>
    <sheet name="BS" sheetId="3" r:id="rId1"/>
    <sheet name="PL" sheetId="6" r:id="rId2"/>
    <sheet name="CF" sheetId="12" r:id="rId3"/>
    <sheet name="CE" sheetId="13" r:id="rId4"/>
    <sheet name="Notes" sheetId="14" r:id="rId5"/>
    <sheet name="Annex 2" sheetId="15" r:id="rId6"/>
  </sheets>
  <definedNames>
    <definedName name="_xlnm.Print_Area" localSheetId="0">BS!$A$3:$D$46</definedName>
    <definedName name="_xlnm.Print_Area" localSheetId="1">PL!$A$3:$C$32</definedName>
  </definedNames>
  <calcPr calcId="152511"/>
</workbook>
</file>

<file path=xl/calcChain.xml><?xml version="1.0" encoding="utf-8"?>
<calcChain xmlns="http://schemas.openxmlformats.org/spreadsheetml/2006/main">
  <c r="E19" i="13" l="1"/>
  <c r="E18" i="13"/>
  <c r="E17" i="13"/>
  <c r="E16" i="13"/>
  <c r="E14" i="13"/>
  <c r="E13" i="13"/>
  <c r="E12" i="13"/>
  <c r="E11" i="13"/>
  <c r="E9" i="13"/>
  <c r="C20" i="6"/>
  <c r="B20" i="6"/>
  <c r="C16" i="12" l="1"/>
  <c r="C28" i="12" s="1"/>
  <c r="B16" i="12"/>
  <c r="B28" i="12" s="1"/>
  <c r="C20" i="13" l="1"/>
  <c r="D20" i="13"/>
  <c r="B20" i="13"/>
  <c r="C42" i="12"/>
  <c r="B42" i="12"/>
  <c r="C36" i="12"/>
  <c r="B36" i="12"/>
  <c r="C30" i="12"/>
  <c r="B30" i="12"/>
  <c r="B44" i="12" l="1"/>
  <c r="B46" i="12" s="1"/>
  <c r="C44" i="12"/>
  <c r="E20" i="13"/>
  <c r="C46" i="12"/>
  <c r="C41" i="3" l="1"/>
  <c r="D41" i="3"/>
  <c r="B41" i="3"/>
  <c r="C18" i="6" l="1"/>
  <c r="B18" i="6"/>
  <c r="C10" i="6"/>
  <c r="C12" i="6" s="1"/>
  <c r="B10" i="6"/>
  <c r="B12" i="6" s="1"/>
  <c r="D35" i="3"/>
  <c r="C35" i="3"/>
  <c r="B35" i="3"/>
  <c r="D19" i="3"/>
  <c r="C19" i="3"/>
  <c r="B19" i="3"/>
  <c r="D16" i="3"/>
  <c r="C16" i="3"/>
  <c r="B16" i="3"/>
  <c r="D11" i="3"/>
  <c r="C11" i="3"/>
  <c r="B11" i="3"/>
  <c r="C22" i="6" l="1"/>
  <c r="C26" i="6" s="1"/>
  <c r="C29" i="6" s="1"/>
  <c r="C31" i="6" s="1"/>
  <c r="C32" i="6" s="1"/>
  <c r="C43" i="3"/>
  <c r="B43" i="3"/>
  <c r="D43" i="3"/>
  <c r="D20" i="3"/>
  <c r="B20" i="3"/>
  <c r="C20" i="3"/>
  <c r="B25" i="3" l="1"/>
  <c r="D25" i="3"/>
  <c r="B22" i="6"/>
  <c r="C25" i="3"/>
  <c r="B26" i="6" l="1"/>
  <c r="B29" i="6" l="1"/>
  <c r="B31" i="6" l="1"/>
  <c r="B32" i="6" s="1"/>
</calcChain>
</file>

<file path=xl/sharedStrings.xml><?xml version="1.0" encoding="utf-8"?>
<sst xmlns="http://schemas.openxmlformats.org/spreadsheetml/2006/main" count="222" uniqueCount="159">
  <si>
    <t>The correspondent account in NBKR</t>
  </si>
  <si>
    <t>Investments held to maturity</t>
  </si>
  <si>
    <t>- pledged under REPO-AGREEMENT</t>
  </si>
  <si>
    <t>Deferred tax liabilities</t>
  </si>
  <si>
    <t>Share capital</t>
  </si>
  <si>
    <t>Retained earnings</t>
  </si>
  <si>
    <t>Net interest income</t>
  </si>
  <si>
    <t xml:space="preserve">Other  income </t>
  </si>
  <si>
    <t>Income tax expense</t>
  </si>
  <si>
    <t>Profit (loss) for the period</t>
  </si>
  <si>
    <t>earnings per share</t>
  </si>
  <si>
    <t>December 2016</t>
  </si>
  <si>
    <t>ASSETS</t>
  </si>
  <si>
    <t>Th.KGS</t>
  </si>
  <si>
    <t>LIABILITITES</t>
  </si>
  <si>
    <t>Other liabilities</t>
  </si>
  <si>
    <t>Financial liabilities at fair value through profit or loss</t>
  </si>
  <si>
    <t>Current income tax liability</t>
  </si>
  <si>
    <t>Customer accounts</t>
  </si>
  <si>
    <t>Other borrowed funds</t>
  </si>
  <si>
    <t>Due to other financial institutions</t>
  </si>
  <si>
    <t>TOTAL ASSETS</t>
  </si>
  <si>
    <t>TOTAL LIABILITIES</t>
  </si>
  <si>
    <t>EQUITY</t>
  </si>
  <si>
    <t>TOTAL EQUITY</t>
  </si>
  <si>
    <t>TOTAL LIABILITIES AND EQUITY</t>
  </si>
  <si>
    <t>Other assets</t>
  </si>
  <si>
    <t>Proporty, equipment and intangible assets</t>
  </si>
  <si>
    <t>Financial assets at fair value through profit or loss</t>
  </si>
  <si>
    <t xml:space="preserve">Total assets of the monetary market </t>
  </si>
  <si>
    <t>Loans to customers</t>
  </si>
  <si>
    <t>Less provision for impairment losses</t>
  </si>
  <si>
    <t>Due from other financial institutions</t>
  </si>
  <si>
    <t>Loans to other financial institutions</t>
  </si>
  <si>
    <t>"Nostro" Accounts in commercial banks</t>
  </si>
  <si>
    <t>Cash and cash equivalents</t>
  </si>
  <si>
    <t>Total dues from other financial institutions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</si>
  <si>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</si>
  <si>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</si>
  <si>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</si>
  <si>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</si>
  <si>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</si>
  <si>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</si>
  <si>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</si>
  <si>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</si>
  <si>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</si>
  <si>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</si>
  <si>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</si>
  <si>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</si>
  <si>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</si>
  <si>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</si>
  <si>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</si>
  <si>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</si>
  <si>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</si>
  <si>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</si>
  <si>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</si>
  <si>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</si>
  <si>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</si>
  <si>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</si>
  <si>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</si>
  <si>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</si>
  <si>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</si>
  <si>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</si>
  <si>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Proceeds from redemption of investments held to maturity</t>
  </si>
  <si>
    <t>Net cash outflow from investing activities</t>
  </si>
  <si>
    <t>Repayment of other borrowed funds</t>
  </si>
  <si>
    <t>Dividends paid</t>
  </si>
  <si>
    <t>Net change in cash and cash equivalents</t>
  </si>
  <si>
    <t>Additional paid-in capital</t>
  </si>
  <si>
    <t>Total equity</t>
  </si>
  <si>
    <t>Issue of ordinary shares</t>
  </si>
  <si>
    <t>Dividends declared</t>
  </si>
  <si>
    <t>Cash and cash equivalents, beginning of the year</t>
  </si>
  <si>
    <t>Cash and cash equivalents, end of the year</t>
  </si>
  <si>
    <t>In addition paid capital</t>
  </si>
  <si>
    <t>(Increase) decrease in operating assets:</t>
  </si>
  <si>
    <t>Net cash (outflow)/inflow from operating activities</t>
  </si>
  <si>
    <t>Net cash inflow/(outflow) from financing activities</t>
  </si>
  <si>
    <t>Effect of changes in foreign exchange rate fluctions on cash and cash equivalents</t>
  </si>
  <si>
    <t>Chairman of the Board</t>
  </si>
  <si>
    <t>Open Joint Stock Company "Commercial Bank KYRGYZSTAN"</t>
  </si>
  <si>
    <t>Statement of financial position</t>
  </si>
  <si>
    <t>Total loans to customers</t>
  </si>
  <si>
    <t>Total loans</t>
  </si>
  <si>
    <t>________________________________</t>
  </si>
  <si>
    <t>Mr. N. ILEBAEV</t>
  </si>
  <si>
    <t>Ms. E. DJENBAEVA</t>
  </si>
  <si>
    <t xml:space="preserve">Chief Accountant </t>
  </si>
  <si>
    <t>Statement of Cash Flows</t>
  </si>
  <si>
    <t>Changes in operating assets and liabilities:</t>
  </si>
  <si>
    <t xml:space="preserve"> - pledged under REPO-AGREEMENT</t>
  </si>
  <si>
    <t>Increase (decrease) in operating liabilities:</t>
  </si>
  <si>
    <t xml:space="preserve">Net cash (outflow)/inflow from operating activities before income tax </t>
  </si>
  <si>
    <t>Proceeds on sale of property and equipment</t>
  </si>
  <si>
    <t>CASH FLOWS FROM FINANCING ACTIVITIES:</t>
  </si>
  <si>
    <t>Proceeds from other borrowed funds</t>
  </si>
  <si>
    <t xml:space="preserve">Statement of Changes in Equity </t>
  </si>
  <si>
    <t>Total comprehensive income fof the period</t>
  </si>
  <si>
    <t>Reinvestment of retained earnings to share capital and additional paid-in capital</t>
  </si>
  <si>
    <t>As at 31 December 2015</t>
  </si>
  <si>
    <t>As at 31 December 2016</t>
  </si>
  <si>
    <t>As at 30 September 2017</t>
  </si>
  <si>
    <t>December  2017</t>
  </si>
  <si>
    <t>December  2016</t>
  </si>
  <si>
    <t>December 2015</t>
  </si>
  <si>
    <t>As at 31 December 2017</t>
  </si>
  <si>
    <t>For the period ended 31 December 2017</t>
  </si>
  <si>
    <t>December 2017</t>
  </si>
  <si>
    <t>Full name of the bank: Open Joint Stock Company “Commercial Bank Kyrgyzstan”</t>
  </si>
  <si>
    <t>Abbreviated name: OJSC “Commercial bank Kyrgyzstan”</t>
  </si>
  <si>
    <t>Bank registration number: 3903-3301-OJSC</t>
  </si>
  <si>
    <t>Postal address: 720033, Kyrgyz Republic, Bishkek, Togolok Moldo Street 54A</t>
  </si>
  <si>
    <t>Material facts affecting financial and business activity and subject to mandatory disclosure as of January 1, 2018.</t>
  </si>
  <si>
    <t>1. The Bank did not issue securities during the reporting quarter;</t>
  </si>
  <si>
    <t>2. The list of all the major shareholders and shareholders, the controlling stake holders and their shares in the number of shares according to forms is specified in annex 2 to the financial statements;</t>
  </si>
  <si>
    <t>3. Information about material facts affecting the Bank's financial and business activity in the reporting quarter – not available;</t>
  </si>
  <si>
    <t>4. Changes in the list of members of the bank management bodies in quarter IV of 2017; there were changes in the membership of the supervisory body. So on the basis of the Minutes No. 2 of the extraordinary general meeting of shareholders of OJSC “Commercial Bank Kyrgyzstan” Tumonbaev Baktybek Asanalievich, Myrzabaev Janybek Sagadyldaevich, Nifadyev Vladimir Ivanovich were re-elected for membership in the Board of Directors, also Lailieva Maya Jumakanovna, Mambetkadyrov Nurgazy were elected as new members of the Board of Directors, for a period of 3 years. The membership of the Bank's Management Board has not changed.</t>
  </si>
  <si>
    <t>5. On the basis of the Bank’s personnel order No. 321-m dated 10.11.2017, performance of the duties of the Chief of the finance and budget division was entrusted to the Chief of the of finance and budget division Bokoshov Kanatbek Tilekovich. There were no any changes in the participation of persons belonging to the elected bodies of the bank management in the capital of the bank, as well as its subsidiary and dependent companies;</t>
  </si>
  <si>
    <t>6. There were no any changes in the list of legal entities in which the Bank owns 20% or more of the authorized capital;</t>
  </si>
  <si>
    <t>7. There were no any changes in the list of owners of 5 or more percent of stakes (shares), as well as in participation interest of holders of 5 or more percent of the stakes (shares);</t>
  </si>
  <si>
    <t>8. No bank owning more than 5 percent of its voting shares (stakes) appeared in the registry;</t>
  </si>
  <si>
    <t xml:space="preserve">9. There were no one-time transactions of the Bank the amount of which or value of the property under which represent 10 or more per cent of the Bank's assets at the date of the transaction; </t>
  </si>
  <si>
    <t xml:space="preserve">10. There were no facts resulting in one-time increase or decrease the value of the Bank's assets by more than 10 per cent; </t>
  </si>
  <si>
    <t>11. There were no facts resulting in the increase of the net profit or net losses of the Bank by more than 10 per cent;</t>
  </si>
  <si>
    <t>12. There was no reorganization of the Bank, its subsidiary and dependent companies;</t>
  </si>
  <si>
    <t>13. There were no accrued and (or) payable (paid) incomes on securities;</t>
  </si>
  <si>
    <t>14. There were no decisions of the general meetings of shareholders for the reporting quarter;</t>
  </si>
  <si>
    <t>15. There was no redemption of securities of the Bank;</t>
  </si>
  <si>
    <t>16. There were no other events (facts) stipulated by the normative legal acts of the authorized state body for the securities market regulation;</t>
  </si>
  <si>
    <t>17. The list of persons with significant (direct or indirect) influence on the decisions taken by the governing bodies of the Bank is provided in annex 2 to the financial statements;</t>
  </si>
  <si>
    <t>18. The Bank does not have the list of persons with significant (direct or indirect) influence on the decision taken by the governing bodies of the bank group's head company;</t>
  </si>
  <si>
    <t>19. The Bank does not have information on the subsidiary companies, their shareholders and persons with significant (direct or indirect) influence on the decisions taken by the governing bodies of subsidiary companies of the bank group;</t>
  </si>
  <si>
    <t>20. The Bank does not have information about dependent companies, their shareholders and persons with significant (direct or indirect) influence on the decisions taken by the governing bodies of dependent companies of the bank group;</t>
  </si>
  <si>
    <t>21. Information about the structure of the bank group is not available.</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</si>
  <si>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</si>
  <si>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</si>
  <si>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</si>
  <si>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</si>
  <si>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</si>
  <si>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</si>
  <si>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</si>
  <si>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</si>
  <si>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</si>
  <si>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</si>
  <si>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</si>
  <si>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</si>
  <si>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</si>
  <si>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</si>
  <si>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</si>
  <si>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</si>
  <si>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</si>
  <si>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</si>
  <si>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</si>
  <si>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</si>
  <si>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</si>
  <si>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</si>
  <si>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</si>
  <si>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</si>
  <si>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Aya Babanova  citizen of Kyrgyzstan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</si>
</sst>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_(* #,##0_);_(* \(#,##0\);_(* &quot;-&quot;_);_(@_)"/>
    <numFmt numFmtId="165" formatCode="_(* #,##0.00_);_(* \(#,##0.00\);_(* &quot;-&quot;??_);_(@_)"/>
    <numFmt numFmtId="166" formatCode="_(* #,##0_);_(* \(#,##0\);_(* &quot;-&quot;??_);_(@_)"/>
    <numFmt numFmtId="167" formatCode="_ * #,##0.00_ ;_ * \-#,##0.00_ ;_ * &quot;-&quot;??_ ;_ @_ "/>
    <numFmt numFmtId="168" formatCode="#,##0.000000"/>
    <numFmt numFmtId="169" formatCode="mmmm\ yyyy"/>
  </numFmts>
  <fonts count="20"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0"/>
      <color indexed="8"/>
      <name val="Arial Narrow"/>
      <family val="2"/>
      <charset val="204"/>
    </font>
    <font>
      <b/>
      <sz val="10"/>
      <name val="Arial Narrow"/>
      <family val="2"/>
      <charset val="204"/>
    </font>
    <font>
      <sz val="10"/>
      <color theme="1"/>
      <name val="Arial Narrow"/>
      <family val="2"/>
      <charset val="204"/>
    </font>
    <font>
      <b/>
      <sz val="10"/>
      <color theme="1"/>
      <name val="Arial Narrow"/>
      <family val="2"/>
      <charset val="204"/>
    </font>
    <font>
      <i/>
      <sz val="10"/>
      <color indexed="10"/>
      <name val="Arial Narrow"/>
      <family val="2"/>
      <charset val="204"/>
    </font>
    <font>
      <sz val="10"/>
      <color indexed="10"/>
      <name val="Arial Narrow"/>
      <family val="2"/>
      <charset val="204"/>
    </font>
    <font>
      <sz val="10"/>
      <color theme="1"/>
      <name val="Arial"/>
      <family val="2"/>
      <charset val="204"/>
    </font>
    <font>
      <sz val="12"/>
      <name val="Times New Roman"/>
      <family val="1"/>
      <charset val="204"/>
    </font>
    <font>
      <i/>
      <sz val="12"/>
      <name val="Times New Roman"/>
      <family val="1"/>
      <charset val="204"/>
    </font>
    <font>
      <sz val="12"/>
      <name val="Arial Narrow"/>
      <family val="2"/>
      <charset val="204"/>
    </font>
    <font>
      <sz val="11"/>
      <name val="Arial Narrow"/>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5">
    <xf numFmtId="0" fontId="0" fillId="0" borderId="0"/>
    <xf numFmtId="167" fontId="2" fillId="0" borderId="0" applyFont="0" applyFill="0" applyBorder="0" applyAlignment="0" applyProtection="0"/>
    <xf numFmtId="43"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cellStyleXfs>
  <cellXfs count="153">
    <xf numFmtId="0" fontId="0" fillId="0" borderId="0" xfId="0"/>
    <xf numFmtId="0" fontId="9" fillId="0" borderId="0" xfId="0" applyFont="1" applyFill="1"/>
    <xf numFmtId="49" fontId="10" fillId="0" borderId="0" xfId="7" applyNumberFormat="1" applyFont="1" applyFill="1" applyBorder="1" applyAlignment="1">
      <alignment horizontal="center" vertical="center"/>
    </xf>
    <xf numFmtId="0" fontId="8" fillId="0" borderId="0" xfId="7" applyFont="1" applyFill="1" applyBorder="1" applyAlignment="1">
      <alignment horizontal="left" wrapText="1"/>
    </xf>
    <xf numFmtId="0" fontId="7" fillId="0" borderId="0" xfId="0" applyFont="1" applyFill="1"/>
    <xf numFmtId="166" fontId="9" fillId="0" borderId="0" xfId="0" applyNumberFormat="1" applyFont="1" applyFill="1"/>
    <xf numFmtId="0" fontId="8" fillId="0" borderId="0" xfId="6" applyFont="1" applyBorder="1" applyAlignment="1"/>
    <xf numFmtId="0" fontId="8" fillId="0" borderId="0" xfId="7" applyFont="1" applyBorder="1" applyAlignment="1">
      <alignment horizontal="left"/>
    </xf>
    <xf numFmtId="0" fontId="8" fillId="0" borderId="0" xfId="7" applyFont="1" applyFill="1" applyBorder="1" applyAlignment="1">
      <alignment horizontal="left"/>
    </xf>
    <xf numFmtId="0" fontId="10" fillId="0" borderId="0" xfId="7" applyFont="1" applyFill="1" applyBorder="1" applyAlignment="1">
      <alignment horizontal="left"/>
    </xf>
    <xf numFmtId="166" fontId="14" fillId="0" borderId="0" xfId="2" applyNumberFormat="1" applyFont="1" applyFill="1" applyBorder="1" applyAlignment="1">
      <alignment horizontal="left"/>
    </xf>
    <xf numFmtId="0" fontId="9" fillId="0" borderId="0" xfId="0" applyFont="1" applyFill="1" applyAlignment="1">
      <alignment wrapText="1"/>
    </xf>
    <xf numFmtId="0" fontId="7" fillId="0" borderId="0" xfId="0" applyFont="1" applyFill="1" applyAlignment="1"/>
    <xf numFmtId="0" fontId="8" fillId="0" borderId="0" xfId="7" applyFont="1" applyFill="1" applyBorder="1" applyAlignment="1"/>
    <xf numFmtId="0" fontId="10" fillId="0" borderId="0" xfId="7" applyFont="1" applyBorder="1" applyAlignment="1">
      <alignment horizontal="left"/>
    </xf>
    <xf numFmtId="0" fontId="8" fillId="0" borderId="0" xfId="0" applyFont="1" applyBorder="1" applyAlignment="1">
      <alignment horizontal="left" vertical="top"/>
    </xf>
    <xf numFmtId="0" fontId="10" fillId="0" borderId="0" xfId="7" applyFont="1" applyFill="1" applyBorder="1" applyAlignment="1">
      <alignment horizontal="left" vertical="center"/>
    </xf>
    <xf numFmtId="0" fontId="8" fillId="0" borderId="0" xfId="7" quotePrefix="1" applyFont="1" applyFill="1" applyBorder="1" applyAlignment="1">
      <alignment horizontal="left"/>
    </xf>
    <xf numFmtId="0" fontId="10" fillId="0" borderId="0" xfId="0" applyFont="1" applyBorder="1" applyAlignment="1">
      <alignment horizontal="left" vertical="top"/>
    </xf>
    <xf numFmtId="0" fontId="10" fillId="0" borderId="0" xfId="6" applyFont="1" applyBorder="1" applyAlignment="1"/>
    <xf numFmtId="0" fontId="13" fillId="0" borderId="0" xfId="0" applyFont="1" applyFill="1" applyAlignment="1"/>
    <xf numFmtId="0" fontId="9" fillId="0" borderId="0" xfId="0" applyFont="1" applyFill="1" applyAlignment="1"/>
    <xf numFmtId="0" fontId="8" fillId="0" borderId="0" xfId="9" applyFont="1" applyFill="1" applyAlignment="1">
      <alignment horizontal="center"/>
    </xf>
    <xf numFmtId="0" fontId="9" fillId="0" borderId="0" xfId="9" applyFont="1" applyFill="1"/>
    <xf numFmtId="0" fontId="7" fillId="0" borderId="0" xfId="9" applyFont="1" applyFill="1" applyBorder="1" applyAlignment="1">
      <alignment horizontal="center" wrapText="1"/>
    </xf>
    <xf numFmtId="0" fontId="8" fillId="0" borderId="0" xfId="8" applyFont="1" applyFill="1" applyBorder="1" applyAlignment="1"/>
    <xf numFmtId="166" fontId="9" fillId="0" borderId="0" xfId="9" applyNumberFormat="1" applyFont="1" applyFill="1"/>
    <xf numFmtId="0" fontId="8" fillId="0" borderId="0" xfId="7" applyFont="1" applyBorder="1" applyAlignment="1"/>
    <xf numFmtId="0" fontId="7" fillId="0" borderId="0" xfId="9" applyFont="1" applyFill="1" applyBorder="1" applyAlignment="1">
      <alignment horizontal="center"/>
    </xf>
    <xf numFmtId="0" fontId="8" fillId="0" borderId="0" xfId="0" applyFont="1" applyBorder="1" applyAlignment="1"/>
    <xf numFmtId="0" fontId="10" fillId="0" borderId="0" xfId="6" applyFont="1" applyFill="1" applyBorder="1" applyAlignment="1"/>
    <xf numFmtId="0" fontId="10" fillId="0" borderId="0" xfId="6" applyFont="1" applyAlignment="1"/>
    <xf numFmtId="0" fontId="10" fillId="0" borderId="0" xfId="9" applyFont="1" applyFill="1" applyAlignment="1"/>
    <xf numFmtId="0" fontId="8" fillId="0" borderId="0" xfId="9" applyFont="1" applyFill="1" applyAlignment="1"/>
    <xf numFmtId="0" fontId="10" fillId="0" borderId="0" xfId="6" applyFont="1" applyFill="1" applyAlignment="1"/>
    <xf numFmtId="0" fontId="7" fillId="0" borderId="0" xfId="9" applyFont="1" applyFill="1" applyAlignment="1"/>
    <xf numFmtId="0" fontId="7" fillId="0" borderId="0" xfId="0" applyFont="1" applyAlignment="1"/>
    <xf numFmtId="0" fontId="9" fillId="0" borderId="0" xfId="9" applyFont="1" applyFill="1" applyAlignment="1"/>
    <xf numFmtId="0" fontId="10" fillId="0" borderId="0" xfId="0" applyFont="1" applyBorder="1" applyAlignment="1"/>
    <xf numFmtId="0" fontId="10" fillId="0" borderId="0" xfId="0" applyFont="1" applyAlignment="1">
      <alignment horizontal="left" vertical="center"/>
    </xf>
    <xf numFmtId="0" fontId="8" fillId="0" borderId="0" xfId="13" applyFont="1" applyAlignment="1">
      <alignment horizontal="left" vertical="center"/>
    </xf>
    <xf numFmtId="0" fontId="8" fillId="0" borderId="0" xfId="0" applyFont="1"/>
    <xf numFmtId="0" fontId="10" fillId="0" borderId="0" xfId="13" applyFont="1" applyAlignment="1">
      <alignment horizontal="left" vertical="center"/>
    </xf>
    <xf numFmtId="0" fontId="10" fillId="0" borderId="0" xfId="13" applyFont="1" applyBorder="1" applyAlignment="1">
      <alignment horizontal="left" vertical="center"/>
    </xf>
    <xf numFmtId="0" fontId="10" fillId="0" borderId="0" xfId="13" applyFont="1" applyBorder="1" applyAlignment="1">
      <alignment horizontal="left" vertical="center" wrapText="1"/>
    </xf>
    <xf numFmtId="0" fontId="8" fillId="0" borderId="0" xfId="13" applyFont="1" applyBorder="1" applyAlignment="1">
      <alignment horizontal="center"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8" fillId="0" borderId="0" xfId="13" applyFont="1" applyBorder="1" applyAlignment="1">
      <alignment horizontal="left" vertical="center"/>
    </xf>
    <xf numFmtId="0" fontId="8" fillId="0" borderId="0" xfId="13" quotePrefix="1" applyFont="1" applyBorder="1" applyAlignment="1">
      <alignment horizontal="left" vertical="center" wrapText="1"/>
    </xf>
    <xf numFmtId="14" fontId="10" fillId="0" borderId="1" xfId="7" applyNumberFormat="1" applyFont="1" applyFill="1" applyBorder="1" applyAlignment="1">
      <alignment horizontal="center"/>
    </xf>
    <xf numFmtId="166" fontId="8" fillId="0" borderId="0" xfId="8" applyNumberFormat="1" applyFont="1" applyFill="1" applyAlignment="1">
      <alignment vertical="center"/>
    </xf>
    <xf numFmtId="166" fontId="8" fillId="0" borderId="0" xfId="8" applyNumberFormat="1" applyFont="1" applyFill="1" applyAlignment="1">
      <alignment horizontal="center"/>
    </xf>
    <xf numFmtId="166" fontId="8" fillId="0" borderId="0" xfId="8" applyNumberFormat="1" applyFont="1" applyFill="1" applyAlignment="1"/>
    <xf numFmtId="166" fontId="12" fillId="0" borderId="0" xfId="8" applyNumberFormat="1" applyFont="1" applyFill="1" applyAlignment="1">
      <alignment vertical="center"/>
    </xf>
    <xf numFmtId="166" fontId="11" fillId="0" borderId="0" xfId="8" applyNumberFormat="1" applyFont="1" applyFill="1" applyAlignment="1">
      <alignment vertical="center"/>
    </xf>
    <xf numFmtId="166" fontId="10" fillId="0" borderId="2" xfId="11" applyNumberFormat="1" applyFont="1" applyFill="1" applyBorder="1" applyAlignment="1">
      <alignment vertical="center"/>
    </xf>
    <xf numFmtId="0" fontId="8" fillId="0" borderId="0" xfId="7" applyFont="1" applyFill="1" applyBorder="1" applyAlignment="1">
      <alignment vertical="center"/>
    </xf>
    <xf numFmtId="166" fontId="11" fillId="0" borderId="0" xfId="8" applyNumberFormat="1" applyFont="1" applyFill="1" applyAlignment="1"/>
    <xf numFmtId="166" fontId="12" fillId="0" borderId="0" xfId="11" applyNumberFormat="1" applyFont="1" applyFill="1" applyBorder="1" applyAlignment="1">
      <alignment vertical="center"/>
    </xf>
    <xf numFmtId="0" fontId="11" fillId="0" borderId="0" xfId="7" applyFont="1" applyFill="1" applyBorder="1" applyAlignment="1">
      <alignment vertical="center"/>
    </xf>
    <xf numFmtId="166" fontId="12" fillId="0" borderId="3" xfId="8" applyNumberFormat="1" applyFont="1" applyFill="1" applyBorder="1" applyAlignment="1">
      <alignment vertical="center"/>
    </xf>
    <xf numFmtId="166" fontId="11" fillId="0" borderId="0" xfId="8" applyNumberFormat="1" applyFont="1" applyFill="1" applyBorder="1" applyAlignment="1">
      <alignment vertical="center"/>
    </xf>
    <xf numFmtId="166" fontId="11" fillId="0" borderId="0" xfId="8" applyNumberFormat="1" applyFont="1" applyFill="1" applyAlignment="1">
      <alignment vertical="center" wrapText="1"/>
    </xf>
    <xf numFmtId="166" fontId="10" fillId="0" borderId="3" xfId="11" applyNumberFormat="1" applyFont="1" applyFill="1" applyBorder="1" applyAlignment="1">
      <alignment vertical="center"/>
    </xf>
    <xf numFmtId="166" fontId="10" fillId="0" borderId="0" xfId="11" applyNumberFormat="1" applyFont="1" applyFill="1" applyBorder="1" applyAlignment="1">
      <alignment vertical="center"/>
    </xf>
    <xf numFmtId="166" fontId="8" fillId="0" borderId="0" xfId="11" applyNumberFormat="1" applyFont="1" applyFill="1" applyBorder="1" applyAlignment="1">
      <alignment vertical="center"/>
    </xf>
    <xf numFmtId="166" fontId="7" fillId="0" borderId="3" xfId="9" applyNumberFormat="1" applyFont="1" applyFill="1" applyBorder="1" applyAlignment="1">
      <alignment vertical="center"/>
    </xf>
    <xf numFmtId="166" fontId="7" fillId="0" borderId="0" xfId="9" applyNumberFormat="1" applyFont="1" applyFill="1" applyBorder="1" applyAlignment="1">
      <alignment vertical="center"/>
    </xf>
    <xf numFmtId="168" fontId="10" fillId="0" borderId="0" xfId="11" applyNumberFormat="1" applyFont="1" applyFill="1" applyBorder="1" applyAlignment="1"/>
    <xf numFmtId="14" fontId="10" fillId="0" borderId="0" xfId="7" applyNumberFormat="1" applyFont="1" applyFill="1" applyBorder="1" applyAlignment="1">
      <alignment horizontal="center"/>
    </xf>
    <xf numFmtId="3" fontId="11" fillId="0" borderId="0" xfId="1" applyNumberFormat="1" applyFont="1" applyFill="1" applyAlignment="1">
      <alignment horizontal="right"/>
    </xf>
    <xf numFmtId="3" fontId="12" fillId="0" borderId="0" xfId="8" applyNumberFormat="1" applyFont="1" applyFill="1" applyAlignment="1">
      <alignment horizontal="right"/>
    </xf>
    <xf numFmtId="166" fontId="11" fillId="0" borderId="0" xfId="8" applyNumberFormat="1" applyFont="1" applyFill="1" applyAlignment="1">
      <alignment horizontal="right"/>
    </xf>
    <xf numFmtId="3" fontId="12" fillId="0" borderId="0" xfId="1" applyNumberFormat="1" applyFont="1" applyFill="1" applyAlignment="1">
      <alignment horizontal="right"/>
    </xf>
    <xf numFmtId="3" fontId="12" fillId="0" borderId="3" xfId="2" applyNumberFormat="1" applyFont="1" applyFill="1" applyBorder="1" applyAlignment="1"/>
    <xf numFmtId="166" fontId="12" fillId="0" borderId="0" xfId="2" applyNumberFormat="1" applyFont="1" applyFill="1" applyBorder="1" applyAlignment="1"/>
    <xf numFmtId="164" fontId="11" fillId="0" borderId="0" xfId="2" applyNumberFormat="1" applyFont="1" applyFill="1" applyBorder="1" applyAlignment="1">
      <alignment horizontal="left"/>
    </xf>
    <xf numFmtId="3" fontId="12" fillId="0" borderId="2" xfId="2" applyNumberFormat="1" applyFont="1" applyFill="1" applyBorder="1" applyAlignment="1"/>
    <xf numFmtId="164" fontId="8" fillId="0" borderId="0" xfId="2" applyNumberFormat="1" applyFont="1" applyFill="1" applyBorder="1" applyAlignment="1">
      <alignment horizontal="left"/>
    </xf>
    <xf numFmtId="3" fontId="11" fillId="0" borderId="4" xfId="1" applyNumberFormat="1" applyFont="1" applyFill="1" applyBorder="1" applyAlignment="1">
      <alignment horizontal="right"/>
    </xf>
    <xf numFmtId="3" fontId="10" fillId="0" borderId="0" xfId="2" applyNumberFormat="1" applyFont="1" applyFill="1" applyBorder="1" applyAlignment="1"/>
    <xf numFmtId="166" fontId="10" fillId="0" borderId="0" xfId="2" applyNumberFormat="1" applyFont="1" applyFill="1" applyBorder="1" applyAlignment="1"/>
    <xf numFmtId="3" fontId="10" fillId="0" borderId="3" xfId="2" applyNumberFormat="1" applyFont="1" applyFill="1" applyBorder="1" applyAlignment="1"/>
    <xf numFmtId="0" fontId="8" fillId="0" borderId="0" xfId="9" applyFont="1"/>
    <xf numFmtId="0" fontId="8" fillId="0" borderId="0" xfId="9" applyFont="1" applyBorder="1"/>
    <xf numFmtId="14" fontId="10" fillId="0" borderId="0" xfId="7" applyNumberFormat="1" applyFont="1" applyFill="1" applyBorder="1" applyAlignment="1">
      <alignment horizontal="center" wrapText="1"/>
    </xf>
    <xf numFmtId="3" fontId="11" fillId="0" borderId="0" xfId="8" applyNumberFormat="1" applyFont="1" applyFill="1" applyAlignment="1">
      <alignment horizontal="right"/>
    </xf>
    <xf numFmtId="0" fontId="10" fillId="0" borderId="0" xfId="9" applyFont="1" applyAlignment="1">
      <alignment horizontal="left"/>
    </xf>
    <xf numFmtId="0" fontId="10" fillId="0" borderId="0" xfId="0" applyFont="1" applyFill="1" applyBorder="1" applyAlignment="1">
      <alignment horizontal="center" vertical="center" wrapText="1"/>
    </xf>
    <xf numFmtId="169" fontId="10"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3" applyFont="1" applyFill="1" applyBorder="1" applyAlignment="1">
      <alignment vertical="center"/>
    </xf>
    <xf numFmtId="0" fontId="8" fillId="0" borderId="0" xfId="0" applyFont="1" applyFill="1" applyBorder="1"/>
    <xf numFmtId="0" fontId="8" fillId="0" borderId="0" xfId="3" applyFont="1" applyFill="1" applyBorder="1" applyAlignment="1">
      <alignment horizontal="left" vertical="center"/>
    </xf>
    <xf numFmtId="0" fontId="8" fillId="0" borderId="0" xfId="3" applyFont="1" applyFill="1" applyBorder="1" applyAlignment="1">
      <alignment horizontal="left" vertical="center" wrapText="1"/>
    </xf>
    <xf numFmtId="0" fontId="8" fillId="0" borderId="4" xfId="3" applyFont="1" applyFill="1" applyBorder="1" applyAlignment="1">
      <alignment horizontal="left" vertical="center" wrapText="1"/>
    </xf>
    <xf numFmtId="0" fontId="10" fillId="0" borderId="0" xfId="3" applyFont="1" applyFill="1" applyBorder="1" applyAlignment="1">
      <alignment horizontal="left" vertical="center"/>
    </xf>
    <xf numFmtId="0" fontId="8" fillId="0" borderId="0" xfId="7" applyFont="1" applyFill="1" applyBorder="1" applyAlignment="1">
      <alignment horizontal="left" vertical="center" wrapText="1"/>
    </xf>
    <xf numFmtId="2" fontId="8" fillId="0" borderId="0" xfId="3" applyNumberFormat="1" applyFont="1" applyFill="1" applyBorder="1" applyAlignment="1">
      <alignment horizontal="left" vertical="center" wrapText="1"/>
    </xf>
    <xf numFmtId="0" fontId="8" fillId="0" borderId="4" xfId="3" applyFont="1" applyFill="1" applyBorder="1" applyAlignment="1">
      <alignment horizontal="left" vertical="center"/>
    </xf>
    <xf numFmtId="0" fontId="8" fillId="0" borderId="0" xfId="3" applyFont="1" applyFill="1" applyBorder="1" applyAlignment="1">
      <alignment vertical="center"/>
    </xf>
    <xf numFmtId="0" fontId="8" fillId="0" borderId="2" xfId="3" applyFont="1" applyFill="1" applyBorder="1" applyAlignment="1">
      <alignment vertical="center"/>
    </xf>
    <xf numFmtId="0" fontId="8" fillId="0" borderId="2" xfId="3" applyFont="1" applyFill="1" applyBorder="1" applyAlignment="1">
      <alignment horizontal="left" vertical="center"/>
    </xf>
    <xf numFmtId="0" fontId="8" fillId="0" borderId="2" xfId="3" applyFont="1" applyFill="1" applyBorder="1" applyAlignment="1">
      <alignment vertical="center" wrapText="1"/>
    </xf>
    <xf numFmtId="0" fontId="8" fillId="0" borderId="6" xfId="3" applyFont="1" applyFill="1" applyBorder="1" applyAlignment="1">
      <alignment vertical="center" wrapText="1"/>
    </xf>
    <xf numFmtId="0" fontId="8" fillId="0" borderId="4" xfId="3" applyFont="1" applyFill="1" applyBorder="1" applyAlignment="1">
      <alignment vertical="center"/>
    </xf>
    <xf numFmtId="0" fontId="8" fillId="0" borderId="5" xfId="3" applyFont="1" applyFill="1" applyBorder="1" applyAlignment="1">
      <alignment vertical="center"/>
    </xf>
    <xf numFmtId="169" fontId="10" fillId="0" borderId="1" xfId="9" applyNumberFormat="1" applyFont="1" applyBorder="1" applyAlignment="1">
      <alignment horizontal="center" vertical="center" wrapText="1"/>
    </xf>
    <xf numFmtId="0" fontId="8" fillId="0" borderId="4" xfId="13" quotePrefix="1" applyFont="1" applyBorder="1" applyAlignment="1">
      <alignment horizontal="left" vertical="center" wrapText="1"/>
    </xf>
    <xf numFmtId="0" fontId="10" fillId="0" borderId="5" xfId="0" applyFont="1" applyBorder="1" applyAlignment="1">
      <alignment horizontal="left" vertical="center"/>
    </xf>
    <xf numFmtId="3" fontId="11" fillId="2" borderId="0" xfId="1" applyNumberFormat="1" applyFont="1" applyFill="1" applyAlignment="1">
      <alignment horizontal="right"/>
    </xf>
    <xf numFmtId="3" fontId="11" fillId="0" borderId="0" xfId="11" applyNumberFormat="1" applyFont="1" applyFill="1" applyAlignment="1">
      <alignment horizontal="right"/>
    </xf>
    <xf numFmtId="166" fontId="8" fillId="2" borderId="0" xfId="8" applyNumberFormat="1" applyFont="1" applyFill="1" applyAlignment="1">
      <alignment vertical="center"/>
    </xf>
    <xf numFmtId="3" fontId="8" fillId="2" borderId="0" xfId="7" applyNumberFormat="1" applyFont="1" applyFill="1" applyBorder="1" applyAlignment="1">
      <alignment vertical="center"/>
    </xf>
    <xf numFmtId="3" fontId="11" fillId="2" borderId="0" xfId="8" applyNumberFormat="1" applyFont="1" applyFill="1" applyAlignment="1">
      <alignment horizontal="right"/>
    </xf>
    <xf numFmtId="166" fontId="11" fillId="2" borderId="0" xfId="8" applyNumberFormat="1" applyFont="1" applyFill="1" applyAlignment="1">
      <alignment horizontal="right"/>
    </xf>
    <xf numFmtId="166" fontId="1" fillId="0" borderId="7" xfId="12" applyNumberFormat="1" applyFont="1" applyFill="1" applyBorder="1" applyAlignment="1"/>
    <xf numFmtId="166" fontId="15" fillId="2" borderId="7" xfId="12" applyNumberFormat="1" applyFont="1" applyFill="1" applyBorder="1" applyAlignment="1"/>
    <xf numFmtId="166" fontId="15" fillId="0" borderId="7" xfId="12" applyNumberFormat="1" applyFont="1" applyFill="1" applyBorder="1" applyAlignment="1"/>
    <xf numFmtId="166" fontId="1" fillId="2" borderId="7" xfId="12" applyNumberFormat="1" applyFont="1" applyFill="1" applyBorder="1" applyAlignment="1"/>
    <xf numFmtId="166" fontId="1" fillId="2" borderId="7" xfId="12" applyNumberFormat="1" applyFont="1" applyFill="1" applyBorder="1" applyAlignment="1">
      <alignment horizontal="right"/>
    </xf>
    <xf numFmtId="166" fontId="1" fillId="3" borderId="7" xfId="12" applyNumberFormat="1" applyFont="1" applyFill="1" applyBorder="1" applyAlignment="1"/>
    <xf numFmtId="166" fontId="1" fillId="0" borderId="7" xfId="12" applyNumberFormat="1" applyFont="1" applyFill="1" applyBorder="1" applyAlignment="1">
      <alignment horizontal="right"/>
    </xf>
    <xf numFmtId="166" fontId="8" fillId="0" borderId="7" xfId="12" applyNumberFormat="1" applyFont="1" applyFill="1" applyBorder="1" applyAlignment="1"/>
    <xf numFmtId="166" fontId="8" fillId="2" borderId="7" xfId="12" applyNumberFormat="1" applyFont="1" applyFill="1" applyBorder="1" applyAlignment="1"/>
    <xf numFmtId="166" fontId="8" fillId="0" borderId="7" xfId="12" applyNumberFormat="1" applyFont="1" applyFill="1" applyBorder="1" applyAlignment="1">
      <alignment horizontal="right"/>
    </xf>
    <xf numFmtId="0" fontId="8" fillId="0" borderId="7" xfId="9" applyFont="1" applyFill="1" applyBorder="1" applyAlignment="1">
      <alignment horizontal="right"/>
    </xf>
    <xf numFmtId="166" fontId="8" fillId="0" borderId="7" xfId="3" applyNumberFormat="1" applyFont="1" applyFill="1" applyBorder="1" applyAlignment="1">
      <alignment horizontal="right"/>
    </xf>
    <xf numFmtId="166" fontId="10" fillId="0" borderId="7" xfId="3" applyNumberFormat="1" applyFont="1" applyFill="1" applyBorder="1" applyAlignment="1">
      <alignment horizontal="right"/>
    </xf>
    <xf numFmtId="3" fontId="10" fillId="0" borderId="7" xfId="13" applyNumberFormat="1" applyFont="1" applyBorder="1" applyAlignment="1">
      <alignment horizontal="right"/>
    </xf>
    <xf numFmtId="3" fontId="10" fillId="0" borderId="7" xfId="13" applyNumberFormat="1" applyFont="1" applyBorder="1" applyAlignment="1">
      <alignment horizontal="right" vertical="center"/>
    </xf>
    <xf numFmtId="166" fontId="10" fillId="0" borderId="7" xfId="8" applyNumberFormat="1" applyFont="1" applyFill="1" applyBorder="1" applyAlignment="1">
      <alignment horizontal="right" vertical="center"/>
    </xf>
    <xf numFmtId="3" fontId="8" fillId="0" borderId="7" xfId="13" applyNumberFormat="1" applyFont="1" applyBorder="1"/>
    <xf numFmtId="166" fontId="8" fillId="0" borderId="7" xfId="8" applyNumberFormat="1" applyFont="1" applyFill="1" applyBorder="1" applyAlignment="1">
      <alignment horizontal="right"/>
    </xf>
    <xf numFmtId="3" fontId="8" fillId="0" borderId="7" xfId="8" applyNumberFormat="1" applyFont="1" applyFill="1" applyBorder="1" applyAlignment="1">
      <alignment horizontal="right"/>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justify" vertical="center"/>
    </xf>
    <xf numFmtId="0" fontId="19" fillId="0" borderId="0" xfId="0" applyFont="1" applyAlignment="1">
      <alignment horizontal="justify" vertical="center"/>
    </xf>
    <xf numFmtId="0" fontId="18" fillId="0" borderId="0" xfId="0" applyFont="1" applyAlignment="1">
      <alignment horizontal="right" vertical="center"/>
    </xf>
    <xf numFmtId="0" fontId="19" fillId="0" borderId="0" xfId="0" applyFont="1"/>
    <xf numFmtId="0" fontId="19" fillId="0" borderId="0" xfId="0" applyFont="1" applyAlignment="1">
      <alignment horizontal="left"/>
    </xf>
    <xf numFmtId="0" fontId="19" fillId="0" borderId="0" xfId="0" applyFont="1" applyAlignment="1">
      <alignment vertical="center"/>
    </xf>
    <xf numFmtId="0" fontId="19" fillId="0" borderId="7" xfId="0" applyFont="1" applyBorder="1" applyAlignment="1">
      <alignment horizontal="center" vertical="center" wrapText="1"/>
    </xf>
    <xf numFmtId="10" fontId="19" fillId="0" borderId="7" xfId="0" applyNumberFormat="1" applyFont="1" applyBorder="1" applyAlignment="1">
      <alignment horizontal="center" vertical="center" wrapText="1"/>
    </xf>
    <xf numFmtId="0" fontId="19" fillId="0" borderId="0" xfId="0" applyFont="1" applyAlignment="1">
      <alignment horizontal="center" vertical="center"/>
    </xf>
    <xf numFmtId="0" fontId="10" fillId="0" borderId="0" xfId="3" applyFont="1" applyFill="1" applyBorder="1" applyAlignment="1">
      <alignment vertical="top"/>
    </xf>
    <xf numFmtId="0" fontId="8" fillId="0" borderId="0" xfId="0" applyFont="1" applyFill="1" applyBorder="1" applyAlignment="1">
      <alignment vertical="top"/>
    </xf>
    <xf numFmtId="0" fontId="10" fillId="0" borderId="0" xfId="13" applyFont="1" applyAlignment="1">
      <alignment horizontal="left" vertical="center"/>
    </xf>
    <xf numFmtId="0" fontId="10" fillId="0" borderId="0" xfId="0" applyFont="1" applyAlignment="1">
      <alignment horizontal="left" vertical="center"/>
    </xf>
    <xf numFmtId="0" fontId="19" fillId="0" borderId="7" xfId="0" applyFont="1" applyBorder="1" applyAlignment="1">
      <alignment horizontal="center" vertical="center" wrapText="1"/>
    </xf>
    <xf numFmtId="0" fontId="19" fillId="0" borderId="7" xfId="0" applyFont="1" applyBorder="1" applyAlignment="1">
      <alignment horizontal="justify" vertical="center" wrapText="1"/>
    </xf>
  </cellXfs>
  <cellStyles count="15">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4" xfId="14"/>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abSelected="1" zoomScaleNormal="100" workbookViewId="0">
      <selection activeCell="J21" sqref="J21"/>
    </sheetView>
  </sheetViews>
  <sheetFormatPr defaultRowHeight="12.75" x14ac:dyDescent="0.2"/>
  <cols>
    <col min="1" max="1" width="36.28515625" style="21" customWidth="1"/>
    <col min="2" max="2" width="15.7109375" style="1" customWidth="1"/>
    <col min="3" max="3" width="13.140625" style="1" customWidth="1"/>
    <col min="4" max="4" width="13.85546875" style="1" customWidth="1"/>
    <col min="5" max="5" width="4.28515625" style="1" customWidth="1"/>
    <col min="6" max="16384" width="9.140625" style="1"/>
  </cols>
  <sheetData>
    <row r="1" spans="1:5" x14ac:dyDescent="0.2">
      <c r="A1" s="12" t="s">
        <v>80</v>
      </c>
    </row>
    <row r="2" spans="1:5" x14ac:dyDescent="0.2">
      <c r="A2" s="12"/>
    </row>
    <row r="3" spans="1:5" x14ac:dyDescent="0.2">
      <c r="A3" s="12" t="s">
        <v>81</v>
      </c>
    </row>
    <row r="4" spans="1:5" ht="12.75" customHeight="1" x14ac:dyDescent="0.2">
      <c r="A4" s="9" t="s">
        <v>105</v>
      </c>
      <c r="B4" s="2"/>
      <c r="C4" s="2"/>
      <c r="D4" s="2"/>
    </row>
    <row r="5" spans="1:5" s="11" customFormat="1" x14ac:dyDescent="0.2">
      <c r="A5" s="13"/>
      <c r="B5" s="86" t="s">
        <v>102</v>
      </c>
      <c r="C5" s="86" t="s">
        <v>103</v>
      </c>
      <c r="D5" s="86" t="s">
        <v>104</v>
      </c>
      <c r="E5" s="1"/>
    </row>
    <row r="6" spans="1:5" ht="13.5" thickBot="1" x14ac:dyDescent="0.25">
      <c r="A6" s="14"/>
      <c r="B6" s="50" t="s">
        <v>13</v>
      </c>
      <c r="C6" s="50" t="s">
        <v>13</v>
      </c>
      <c r="D6" s="50" t="s">
        <v>13</v>
      </c>
    </row>
    <row r="7" spans="1:5" x14ac:dyDescent="0.2">
      <c r="A7" s="9" t="s">
        <v>12</v>
      </c>
      <c r="B7" s="70"/>
      <c r="C7" s="70"/>
      <c r="D7" s="70"/>
    </row>
    <row r="8" spans="1:5" x14ac:dyDescent="0.2">
      <c r="A8" s="8" t="s">
        <v>35</v>
      </c>
      <c r="B8" s="71">
        <v>1915472</v>
      </c>
      <c r="C8" s="71">
        <v>1413645</v>
      </c>
      <c r="D8" s="71">
        <v>1268581</v>
      </c>
    </row>
    <row r="9" spans="1:5" x14ac:dyDescent="0.2">
      <c r="A9" s="15" t="s">
        <v>0</v>
      </c>
      <c r="B9" s="71">
        <v>681473</v>
      </c>
      <c r="C9" s="71">
        <v>1592040</v>
      </c>
      <c r="D9" s="71">
        <v>700390</v>
      </c>
    </row>
    <row r="10" spans="1:5" x14ac:dyDescent="0.2">
      <c r="A10" s="15" t="s">
        <v>34</v>
      </c>
      <c r="B10" s="71">
        <v>366085</v>
      </c>
      <c r="C10" s="71">
        <v>549428</v>
      </c>
      <c r="D10" s="71">
        <v>2337287</v>
      </c>
    </row>
    <row r="11" spans="1:5" x14ac:dyDescent="0.2">
      <c r="A11" s="9" t="s">
        <v>29</v>
      </c>
      <c r="B11" s="72">
        <f>B8+B9+B10</f>
        <v>2963030</v>
      </c>
      <c r="C11" s="72">
        <f>C8+C9+C10</f>
        <v>3555113</v>
      </c>
      <c r="D11" s="72">
        <f>D8+D9+D10</f>
        <v>4306258</v>
      </c>
    </row>
    <row r="12" spans="1:5" s="4" customFormat="1" x14ac:dyDescent="0.2">
      <c r="A12" s="8" t="s">
        <v>1</v>
      </c>
      <c r="B12" s="87">
        <v>1092107</v>
      </c>
      <c r="C12" s="87">
        <v>802697</v>
      </c>
      <c r="D12" s="115">
        <v>312065</v>
      </c>
      <c r="E12" s="1"/>
    </row>
    <row r="13" spans="1:5" s="4" customFormat="1" x14ac:dyDescent="0.2">
      <c r="A13" s="8" t="s">
        <v>32</v>
      </c>
      <c r="B13" s="71">
        <v>12151</v>
      </c>
      <c r="C13" s="71">
        <v>469332</v>
      </c>
      <c r="D13" s="111">
        <v>446901</v>
      </c>
      <c r="E13" s="1"/>
    </row>
    <row r="14" spans="1:5" x14ac:dyDescent="0.2">
      <c r="A14" s="8" t="s">
        <v>33</v>
      </c>
      <c r="B14" s="111">
        <v>281964</v>
      </c>
      <c r="C14" s="71">
        <v>241466</v>
      </c>
      <c r="D14" s="111">
        <v>467706</v>
      </c>
    </row>
    <row r="15" spans="1:5" x14ac:dyDescent="0.2">
      <c r="A15" s="8" t="s">
        <v>31</v>
      </c>
      <c r="B15" s="73">
        <v>-651</v>
      </c>
      <c r="C15" s="73">
        <v>-402</v>
      </c>
      <c r="D15" s="116">
        <v>-855</v>
      </c>
    </row>
    <row r="16" spans="1:5" x14ac:dyDescent="0.2">
      <c r="A16" s="9" t="s">
        <v>36</v>
      </c>
      <c r="B16" s="72">
        <f>B14+B15</f>
        <v>281313</v>
      </c>
      <c r="C16" s="72">
        <f>C14+C15</f>
        <v>241064</v>
      </c>
      <c r="D16" s="72">
        <f>D14+D15</f>
        <v>466851</v>
      </c>
    </row>
    <row r="17" spans="1:4" x14ac:dyDescent="0.2">
      <c r="A17" s="8" t="s">
        <v>30</v>
      </c>
      <c r="B17" s="71">
        <v>6563169</v>
      </c>
      <c r="C17" s="71">
        <v>6390087</v>
      </c>
      <c r="D17" s="71">
        <v>5453371</v>
      </c>
    </row>
    <row r="18" spans="1:4" x14ac:dyDescent="0.2">
      <c r="A18" s="8" t="s">
        <v>31</v>
      </c>
      <c r="B18" s="73">
        <v>-525558</v>
      </c>
      <c r="C18" s="73">
        <v>-412992</v>
      </c>
      <c r="D18" s="73">
        <v>-361927</v>
      </c>
    </row>
    <row r="19" spans="1:4" x14ac:dyDescent="0.2">
      <c r="A19" s="9" t="s">
        <v>82</v>
      </c>
      <c r="B19" s="74">
        <f>B17+B18</f>
        <v>6037611</v>
      </c>
      <c r="C19" s="74">
        <f>C17+C18</f>
        <v>5977095</v>
      </c>
      <c r="D19" s="74">
        <f>D17+D18</f>
        <v>5091444</v>
      </c>
    </row>
    <row r="20" spans="1:4" x14ac:dyDescent="0.2">
      <c r="A20" s="16" t="s">
        <v>83</v>
      </c>
      <c r="B20" s="72">
        <f>B16+B19</f>
        <v>6318924</v>
      </c>
      <c r="C20" s="72">
        <f>C16+C19</f>
        <v>6218159</v>
      </c>
      <c r="D20" s="72">
        <f>D16+D19</f>
        <v>5558295</v>
      </c>
    </row>
    <row r="21" spans="1:4" x14ac:dyDescent="0.2">
      <c r="A21" s="8" t="s">
        <v>28</v>
      </c>
      <c r="B21" s="73">
        <v>1187</v>
      </c>
      <c r="C21" s="73">
        <v>0</v>
      </c>
      <c r="D21" s="73">
        <v>0</v>
      </c>
    </row>
    <row r="22" spans="1:4" x14ac:dyDescent="0.2">
      <c r="A22" s="17" t="s">
        <v>2</v>
      </c>
      <c r="B22" s="73">
        <v>0</v>
      </c>
      <c r="C22" s="73">
        <v>0</v>
      </c>
      <c r="D22" s="73">
        <v>0</v>
      </c>
    </row>
    <row r="23" spans="1:4" x14ac:dyDescent="0.2">
      <c r="A23" s="8" t="s">
        <v>27</v>
      </c>
      <c r="B23" s="71">
        <v>560536</v>
      </c>
      <c r="C23" s="71">
        <v>495997</v>
      </c>
      <c r="D23" s="111">
        <v>495182</v>
      </c>
    </row>
    <row r="24" spans="1:4" ht="13.5" customHeight="1" x14ac:dyDescent="0.2">
      <c r="A24" s="7" t="s">
        <v>26</v>
      </c>
      <c r="B24" s="111">
        <v>432028</v>
      </c>
      <c r="C24" s="71">
        <v>238937</v>
      </c>
      <c r="D24" s="111">
        <v>208195</v>
      </c>
    </row>
    <row r="25" spans="1:4" ht="13.5" thickBot="1" x14ac:dyDescent="0.25">
      <c r="A25" s="18" t="s">
        <v>21</v>
      </c>
      <c r="B25" s="75">
        <f>B11+B12+B13+B20+B21+B22+B23+B24</f>
        <v>11379963</v>
      </c>
      <c r="C25" s="75">
        <f>C11+C12+C13+C20+C21+C22+C23+C24</f>
        <v>11780235</v>
      </c>
      <c r="D25" s="75">
        <f>D11+D12+D13+D20+D21+D22+D23+D24</f>
        <v>11326896</v>
      </c>
    </row>
    <row r="26" spans="1:4" ht="13.5" thickTop="1" x14ac:dyDescent="0.2">
      <c r="A26" s="9"/>
      <c r="B26" s="76"/>
      <c r="C26" s="76"/>
      <c r="D26" s="76"/>
    </row>
    <row r="27" spans="1:4" x14ac:dyDescent="0.2">
      <c r="A27" s="14" t="s">
        <v>14</v>
      </c>
      <c r="B27" s="77"/>
      <c r="C27" s="77"/>
      <c r="D27" s="77"/>
    </row>
    <row r="28" spans="1:4" x14ac:dyDescent="0.2">
      <c r="A28" s="6" t="s">
        <v>20</v>
      </c>
      <c r="B28" s="112">
        <v>736727</v>
      </c>
      <c r="C28" s="71">
        <v>819791</v>
      </c>
      <c r="D28" s="111">
        <v>1607384</v>
      </c>
    </row>
    <row r="29" spans="1:4" x14ac:dyDescent="0.2">
      <c r="A29" s="7" t="s">
        <v>18</v>
      </c>
      <c r="B29" s="71">
        <v>7845109</v>
      </c>
      <c r="C29" s="71">
        <v>8637049</v>
      </c>
      <c r="D29" s="111">
        <v>8152531</v>
      </c>
    </row>
    <row r="30" spans="1:4" x14ac:dyDescent="0.2">
      <c r="A30" s="7" t="s">
        <v>19</v>
      </c>
      <c r="B30" s="71">
        <v>1185502</v>
      </c>
      <c r="C30" s="71">
        <v>1010549</v>
      </c>
      <c r="D30" s="71">
        <v>352413</v>
      </c>
    </row>
    <row r="31" spans="1:4" x14ac:dyDescent="0.2">
      <c r="A31" s="7" t="s">
        <v>17</v>
      </c>
      <c r="B31" s="71">
        <v>0</v>
      </c>
      <c r="C31" s="71">
        <v>550</v>
      </c>
      <c r="D31" s="71">
        <v>0</v>
      </c>
    </row>
    <row r="32" spans="1:4" x14ac:dyDescent="0.2">
      <c r="A32" s="8" t="s">
        <v>3</v>
      </c>
      <c r="B32" s="71">
        <v>12416</v>
      </c>
      <c r="C32" s="71">
        <v>6000</v>
      </c>
      <c r="D32" s="71">
        <v>4020</v>
      </c>
    </row>
    <row r="33" spans="1:4" x14ac:dyDescent="0.2">
      <c r="A33" s="8" t="s">
        <v>16</v>
      </c>
      <c r="B33" s="71">
        <v>0</v>
      </c>
      <c r="C33" s="71">
        <v>5905</v>
      </c>
      <c r="D33" s="71">
        <v>6922</v>
      </c>
    </row>
    <row r="34" spans="1:4" x14ac:dyDescent="0.2">
      <c r="A34" s="15" t="s">
        <v>15</v>
      </c>
      <c r="B34" s="111">
        <v>287435</v>
      </c>
      <c r="C34" s="71">
        <v>163229</v>
      </c>
      <c r="D34" s="71">
        <v>183801</v>
      </c>
    </row>
    <row r="35" spans="1:4" x14ac:dyDescent="0.2">
      <c r="A35" s="18" t="s">
        <v>22</v>
      </c>
      <c r="B35" s="78">
        <f>SUM(B28:B34)</f>
        <v>10067189</v>
      </c>
      <c r="C35" s="78">
        <f>SUM(C28:C34)</f>
        <v>10643073</v>
      </c>
      <c r="D35" s="78">
        <f>SUM(D28:D34)</f>
        <v>10307071</v>
      </c>
    </row>
    <row r="36" spans="1:4" x14ac:dyDescent="0.2">
      <c r="A36" s="8"/>
      <c r="B36" s="3"/>
      <c r="C36" s="3"/>
      <c r="D36" s="3"/>
    </row>
    <row r="37" spans="1:4" ht="12.75" customHeight="1" x14ac:dyDescent="0.2">
      <c r="A37" s="14" t="s">
        <v>23</v>
      </c>
      <c r="B37" s="79"/>
      <c r="C37" s="79"/>
      <c r="D37" s="79"/>
    </row>
    <row r="38" spans="1:4" x14ac:dyDescent="0.2">
      <c r="A38" s="7" t="s">
        <v>4</v>
      </c>
      <c r="B38" s="71">
        <v>1126356</v>
      </c>
      <c r="C38" s="71">
        <v>1080814</v>
      </c>
      <c r="D38" s="71">
        <v>921310</v>
      </c>
    </row>
    <row r="39" spans="1:4" x14ac:dyDescent="0.2">
      <c r="A39" s="7" t="s">
        <v>74</v>
      </c>
      <c r="B39" s="73">
        <v>0</v>
      </c>
      <c r="C39" s="73">
        <v>0</v>
      </c>
      <c r="D39" s="73">
        <v>161</v>
      </c>
    </row>
    <row r="40" spans="1:4" x14ac:dyDescent="0.2">
      <c r="A40" s="7" t="s">
        <v>5</v>
      </c>
      <c r="B40" s="80">
        <v>186418</v>
      </c>
      <c r="C40" s="80">
        <v>56348</v>
      </c>
      <c r="D40" s="80">
        <v>98354</v>
      </c>
    </row>
    <row r="41" spans="1:4" x14ac:dyDescent="0.2">
      <c r="A41" s="14" t="s">
        <v>24</v>
      </c>
      <c r="B41" s="81">
        <f>SUM(B38:B40)</f>
        <v>1312774</v>
      </c>
      <c r="C41" s="81">
        <f t="shared" ref="C41:D41" si="0">SUM(C38:C40)</f>
        <v>1137162</v>
      </c>
      <c r="D41" s="81">
        <f t="shared" si="0"/>
        <v>1019825</v>
      </c>
    </row>
    <row r="42" spans="1:4" x14ac:dyDescent="0.2">
      <c r="A42" s="9"/>
      <c r="B42" s="82"/>
      <c r="C42" s="82"/>
      <c r="D42" s="82"/>
    </row>
    <row r="43" spans="1:4" ht="13.5" thickBot="1" x14ac:dyDescent="0.25">
      <c r="A43" s="19" t="s">
        <v>25</v>
      </c>
      <c r="B43" s="83">
        <f>B35+B41</f>
        <v>11379963</v>
      </c>
      <c r="C43" s="83">
        <f>C35+C41</f>
        <v>11780235</v>
      </c>
      <c r="D43" s="83">
        <f>D35+D41</f>
        <v>11326896</v>
      </c>
    </row>
    <row r="44" spans="1:4" ht="13.5" thickTop="1" x14ac:dyDescent="0.2">
      <c r="A44" s="8"/>
    </row>
    <row r="45" spans="1:4" x14ac:dyDescent="0.2">
      <c r="A45" s="20"/>
      <c r="B45" s="10"/>
      <c r="C45" s="10"/>
      <c r="D45" s="10"/>
    </row>
    <row r="48" spans="1:4" x14ac:dyDescent="0.2">
      <c r="A48" s="21" t="s">
        <v>84</v>
      </c>
      <c r="B48" s="5"/>
      <c r="C48" s="21" t="s">
        <v>84</v>
      </c>
      <c r="D48" s="5"/>
    </row>
    <row r="49" spans="1:4" x14ac:dyDescent="0.2">
      <c r="A49" s="12" t="s">
        <v>85</v>
      </c>
      <c r="B49" s="4"/>
      <c r="C49" s="12" t="s">
        <v>86</v>
      </c>
      <c r="D49" s="4"/>
    </row>
    <row r="50" spans="1:4" x14ac:dyDescent="0.2">
      <c r="A50" s="12" t="s">
        <v>79</v>
      </c>
      <c r="B50" s="4"/>
      <c r="C50" s="12" t="s">
        <v>87</v>
      </c>
      <c r="D50" s="4"/>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Normal="100" workbookViewId="0">
      <selection activeCell="G17" sqref="G17"/>
    </sheetView>
  </sheetViews>
  <sheetFormatPr defaultRowHeight="12.75" x14ac:dyDescent="0.2"/>
  <cols>
    <col min="1" max="1" width="43.42578125" style="37" customWidth="1"/>
    <col min="2" max="2" width="12" style="23" customWidth="1"/>
    <col min="3" max="3" width="12.140625" style="23" customWidth="1"/>
    <col min="4" max="4" width="2.42578125" style="23" customWidth="1"/>
    <col min="5" max="6" width="9.140625" style="23"/>
    <col min="7" max="7" width="24.5703125" style="23" customWidth="1"/>
    <col min="8" max="16384" width="9.140625" style="23"/>
  </cols>
  <sheetData>
    <row r="1" spans="1:3" x14ac:dyDescent="0.2">
      <c r="A1" s="12" t="s">
        <v>80</v>
      </c>
    </row>
    <row r="2" spans="1:3" x14ac:dyDescent="0.2">
      <c r="A2" s="12"/>
    </row>
    <row r="3" spans="1:3" x14ac:dyDescent="0.2">
      <c r="A3" s="12" t="s">
        <v>37</v>
      </c>
      <c r="B3" s="22"/>
      <c r="C3" s="22"/>
    </row>
    <row r="4" spans="1:3" x14ac:dyDescent="0.2">
      <c r="A4" s="9" t="s">
        <v>106</v>
      </c>
      <c r="B4" s="24"/>
      <c r="C4" s="24"/>
    </row>
    <row r="5" spans="1:3" x14ac:dyDescent="0.2">
      <c r="A5" s="28"/>
      <c r="B5" s="24"/>
      <c r="C5" s="24"/>
    </row>
    <row r="6" spans="1:3" ht="25.5" x14ac:dyDescent="0.2">
      <c r="A6" s="13"/>
      <c r="B6" s="86" t="s">
        <v>107</v>
      </c>
      <c r="C6" s="86" t="s">
        <v>11</v>
      </c>
    </row>
    <row r="7" spans="1:3" ht="13.5" thickBot="1" x14ac:dyDescent="0.25">
      <c r="A7" s="13"/>
      <c r="B7" s="50" t="s">
        <v>13</v>
      </c>
      <c r="C7" s="50" t="s">
        <v>13</v>
      </c>
    </row>
    <row r="8" spans="1:3" x14ac:dyDescent="0.2">
      <c r="A8" s="29" t="s">
        <v>38</v>
      </c>
      <c r="B8" s="113">
        <v>1302247</v>
      </c>
      <c r="C8" s="52">
        <v>1194311</v>
      </c>
    </row>
    <row r="9" spans="1:3" x14ac:dyDescent="0.2">
      <c r="A9" s="29" t="s">
        <v>39</v>
      </c>
      <c r="B9" s="113">
        <v>-455298</v>
      </c>
      <c r="C9" s="53">
        <v>-677976</v>
      </c>
    </row>
    <row r="10" spans="1:3" x14ac:dyDescent="0.2">
      <c r="A10" s="9" t="s">
        <v>41</v>
      </c>
      <c r="B10" s="54">
        <f>SUM(B8:B9)</f>
        <v>846949</v>
      </c>
      <c r="C10" s="54">
        <f>SUM(C8:C9)</f>
        <v>516335</v>
      </c>
    </row>
    <row r="11" spans="1:3" x14ac:dyDescent="0.2">
      <c r="A11" s="8" t="s">
        <v>40</v>
      </c>
      <c r="B11" s="51">
        <v>-135870</v>
      </c>
      <c r="C11" s="55">
        <v>-77150</v>
      </c>
    </row>
    <row r="12" spans="1:3" x14ac:dyDescent="0.2">
      <c r="A12" s="30" t="s">
        <v>6</v>
      </c>
      <c r="B12" s="56">
        <f>B10+B11</f>
        <v>711079</v>
      </c>
      <c r="C12" s="56">
        <f>C10+C11</f>
        <v>439185</v>
      </c>
    </row>
    <row r="13" spans="1:3" x14ac:dyDescent="0.2">
      <c r="A13" s="25"/>
      <c r="C13" s="57"/>
    </row>
    <row r="14" spans="1:3" x14ac:dyDescent="0.2">
      <c r="A14" s="13" t="s">
        <v>42</v>
      </c>
      <c r="B14" s="114">
        <v>359651</v>
      </c>
      <c r="C14" s="53">
        <v>273781</v>
      </c>
    </row>
    <row r="15" spans="1:3" x14ac:dyDescent="0.2">
      <c r="A15" s="13" t="s">
        <v>43</v>
      </c>
      <c r="B15" s="51">
        <v>-47464</v>
      </c>
      <c r="C15" s="58">
        <v>-32589</v>
      </c>
    </row>
    <row r="16" spans="1:3" x14ac:dyDescent="0.2">
      <c r="A16" s="25" t="s">
        <v>51</v>
      </c>
      <c r="B16" s="113">
        <v>170249</v>
      </c>
      <c r="C16" s="58">
        <v>165539</v>
      </c>
    </row>
    <row r="17" spans="1:4" x14ac:dyDescent="0.2">
      <c r="A17" s="25" t="s">
        <v>7</v>
      </c>
      <c r="B17" s="113">
        <v>21</v>
      </c>
      <c r="C17" s="58">
        <v>4279</v>
      </c>
      <c r="D17" s="26"/>
    </row>
    <row r="18" spans="1:4" x14ac:dyDescent="0.2">
      <c r="A18" s="30" t="s">
        <v>44</v>
      </c>
      <c r="B18" s="59">
        <f>SUM(B14:B17)</f>
        <v>482457</v>
      </c>
      <c r="C18" s="59">
        <f>SUM(C14:C17)</f>
        <v>411010</v>
      </c>
    </row>
    <row r="19" spans="1:4" x14ac:dyDescent="0.2">
      <c r="A19" s="25"/>
      <c r="B19" s="60"/>
      <c r="C19" s="51"/>
    </row>
    <row r="20" spans="1:4" x14ac:dyDescent="0.2">
      <c r="A20" s="25" t="s">
        <v>45</v>
      </c>
      <c r="B20" s="73">
        <f>B12+B18</f>
        <v>1193536</v>
      </c>
      <c r="C20" s="51">
        <f>C12+C18</f>
        <v>850195</v>
      </c>
    </row>
    <row r="21" spans="1:4" x14ac:dyDescent="0.2">
      <c r="A21" s="25" t="s">
        <v>46</v>
      </c>
      <c r="B21" s="51">
        <v>-963731</v>
      </c>
      <c r="C21" s="58">
        <v>-792671</v>
      </c>
    </row>
    <row r="22" spans="1:4" ht="13.5" thickBot="1" x14ac:dyDescent="0.25">
      <c r="A22" s="31" t="s">
        <v>49</v>
      </c>
      <c r="B22" s="61">
        <f>B20+B21</f>
        <v>229805</v>
      </c>
      <c r="C22" s="61">
        <f t="shared" ref="C22" si="0">C20+C21</f>
        <v>57524</v>
      </c>
    </row>
    <row r="23" spans="1:4" ht="13.5" thickTop="1" x14ac:dyDescent="0.2">
      <c r="A23" s="32"/>
      <c r="B23" s="62"/>
      <c r="C23" s="62"/>
    </row>
    <row r="24" spans="1:4" x14ac:dyDescent="0.2">
      <c r="A24" s="8" t="s">
        <v>47</v>
      </c>
      <c r="B24" s="55">
        <v>-30231</v>
      </c>
      <c r="C24" s="55">
        <v>-5756</v>
      </c>
    </row>
    <row r="25" spans="1:4" x14ac:dyDescent="0.2">
      <c r="A25" s="33"/>
      <c r="B25" s="55"/>
      <c r="C25" s="63"/>
    </row>
    <row r="26" spans="1:4" ht="13.5" thickBot="1" x14ac:dyDescent="0.25">
      <c r="A26" s="31" t="s">
        <v>48</v>
      </c>
      <c r="B26" s="64">
        <f>B22+B24</f>
        <v>199574</v>
      </c>
      <c r="C26" s="64">
        <f t="shared" ref="C26" si="1">C22+C24</f>
        <v>51768</v>
      </c>
    </row>
    <row r="27" spans="1:4" ht="13.5" thickTop="1" x14ac:dyDescent="0.2">
      <c r="A27" s="34"/>
      <c r="B27" s="65"/>
      <c r="C27" s="51"/>
    </row>
    <row r="28" spans="1:4" x14ac:dyDescent="0.2">
      <c r="A28" s="27" t="s">
        <v>8</v>
      </c>
      <c r="B28" s="66">
        <v>-24266</v>
      </c>
      <c r="C28" s="66">
        <v>-6530</v>
      </c>
    </row>
    <row r="29" spans="1:4" ht="13.5" thickBot="1" x14ac:dyDescent="0.25">
      <c r="A29" s="31" t="s">
        <v>9</v>
      </c>
      <c r="B29" s="67">
        <f>B28+B26</f>
        <v>175308</v>
      </c>
      <c r="C29" s="67">
        <f t="shared" ref="C29" si="2">C28+C26</f>
        <v>45238</v>
      </c>
    </row>
    <row r="30" spans="1:4" ht="13.5" thickTop="1" x14ac:dyDescent="0.2">
      <c r="A30" s="35"/>
      <c r="B30" s="68"/>
      <c r="C30" s="65"/>
    </row>
    <row r="31" spans="1:4" ht="13.5" thickBot="1" x14ac:dyDescent="0.25">
      <c r="A31" s="36" t="s">
        <v>50</v>
      </c>
      <c r="B31" s="67">
        <f>B29</f>
        <v>175308</v>
      </c>
      <c r="C31" s="67">
        <f>C29</f>
        <v>45238</v>
      </c>
    </row>
    <row r="32" spans="1:4" ht="13.5" thickTop="1" x14ac:dyDescent="0.2">
      <c r="A32" s="38" t="s">
        <v>10</v>
      </c>
      <c r="B32" s="69">
        <f>B31/225271201*1000</f>
        <v>0.77820866236692188</v>
      </c>
      <c r="C32" s="69">
        <f>C31/216162885*1000</f>
        <v>0.20927736970201893</v>
      </c>
    </row>
    <row r="35" spans="1:2" x14ac:dyDescent="0.2">
      <c r="A35" s="21" t="s">
        <v>84</v>
      </c>
      <c r="B35" s="21" t="s">
        <v>84</v>
      </c>
    </row>
    <row r="36" spans="1:2" x14ac:dyDescent="0.2">
      <c r="A36" s="12" t="s">
        <v>85</v>
      </c>
      <c r="B36" s="12" t="s">
        <v>86</v>
      </c>
    </row>
    <row r="37" spans="1:2" x14ac:dyDescent="0.2">
      <c r="A37" s="12" t="s">
        <v>79</v>
      </c>
      <c r="B37" s="12" t="s">
        <v>87</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28" workbookViewId="0">
      <selection activeCell="H19" sqref="H19"/>
    </sheetView>
  </sheetViews>
  <sheetFormatPr defaultRowHeight="12.75" x14ac:dyDescent="0.2"/>
  <cols>
    <col min="1" max="1" width="56.28515625" style="41" bestFit="1" customWidth="1"/>
    <col min="2" max="2" width="16" style="41" customWidth="1"/>
    <col min="3" max="3" width="18" style="41" customWidth="1"/>
    <col min="4" max="16384" width="9.140625" style="41"/>
  </cols>
  <sheetData>
    <row r="1" spans="1:3" x14ac:dyDescent="0.2">
      <c r="A1" s="12" t="s">
        <v>80</v>
      </c>
      <c r="B1" s="84"/>
      <c r="C1" s="84"/>
    </row>
    <row r="2" spans="1:3" x14ac:dyDescent="0.2">
      <c r="A2" s="12"/>
      <c r="B2" s="84"/>
      <c r="C2" s="84"/>
    </row>
    <row r="3" spans="1:3" x14ac:dyDescent="0.2">
      <c r="A3" s="88" t="s">
        <v>88</v>
      </c>
      <c r="B3" s="84"/>
      <c r="C3" s="84"/>
    </row>
    <row r="4" spans="1:3" x14ac:dyDescent="0.2">
      <c r="A4" s="88" t="s">
        <v>106</v>
      </c>
      <c r="B4" s="85"/>
      <c r="C4" s="85"/>
    </row>
    <row r="5" spans="1:3" x14ac:dyDescent="0.2">
      <c r="A5" s="84"/>
      <c r="B5" s="85"/>
      <c r="C5" s="85"/>
    </row>
    <row r="6" spans="1:3" x14ac:dyDescent="0.2">
      <c r="A6" s="147"/>
      <c r="B6" s="89" t="s">
        <v>107</v>
      </c>
      <c r="C6" s="89" t="s">
        <v>11</v>
      </c>
    </row>
    <row r="7" spans="1:3" ht="13.5" thickBot="1" x14ac:dyDescent="0.25">
      <c r="A7" s="148"/>
      <c r="B7" s="90" t="s">
        <v>13</v>
      </c>
      <c r="C7" s="91" t="s">
        <v>13</v>
      </c>
    </row>
    <row r="8" spans="1:3" x14ac:dyDescent="0.2">
      <c r="A8" s="92" t="s">
        <v>52</v>
      </c>
      <c r="B8" s="93"/>
      <c r="C8" s="93"/>
    </row>
    <row r="9" spans="1:3" x14ac:dyDescent="0.2">
      <c r="A9" s="94" t="s">
        <v>53</v>
      </c>
      <c r="B9" s="117">
        <v>1462332</v>
      </c>
      <c r="C9" s="117">
        <v>1211013</v>
      </c>
    </row>
    <row r="10" spans="1:3" x14ac:dyDescent="0.2">
      <c r="A10" s="94" t="s">
        <v>54</v>
      </c>
      <c r="B10" s="117">
        <v>-452095</v>
      </c>
      <c r="C10" s="117">
        <v>-680325</v>
      </c>
    </row>
    <row r="11" spans="1:3" x14ac:dyDescent="0.2">
      <c r="A11" s="94" t="s">
        <v>42</v>
      </c>
      <c r="B11" s="117">
        <v>352838</v>
      </c>
      <c r="C11" s="117">
        <v>274546</v>
      </c>
    </row>
    <row r="12" spans="1:3" x14ac:dyDescent="0.2">
      <c r="A12" s="94" t="s">
        <v>55</v>
      </c>
      <c r="B12" s="117">
        <v>-47464</v>
      </c>
      <c r="C12" s="117">
        <v>-32589</v>
      </c>
    </row>
    <row r="13" spans="1:3" x14ac:dyDescent="0.2">
      <c r="A13" s="94" t="s">
        <v>56</v>
      </c>
      <c r="B13" s="117">
        <v>165110</v>
      </c>
      <c r="C13" s="117">
        <v>167412</v>
      </c>
    </row>
    <row r="14" spans="1:3" x14ac:dyDescent="0.2">
      <c r="A14" s="96" t="s">
        <v>57</v>
      </c>
      <c r="B14" s="117">
        <v>8343</v>
      </c>
      <c r="C14" s="117">
        <v>9117</v>
      </c>
    </row>
    <row r="15" spans="1:3" x14ac:dyDescent="0.2">
      <c r="A15" s="95" t="s">
        <v>58</v>
      </c>
      <c r="B15" s="117">
        <v>-868387</v>
      </c>
      <c r="C15" s="117">
        <v>-721782</v>
      </c>
    </row>
    <row r="16" spans="1:3" x14ac:dyDescent="0.2">
      <c r="A16" s="95" t="s">
        <v>89</v>
      </c>
      <c r="B16" s="124">
        <f>SUM(B9:B15)</f>
        <v>620677</v>
      </c>
      <c r="C16" s="125">
        <f>SUM(C9:C15)</f>
        <v>227392</v>
      </c>
    </row>
    <row r="17" spans="1:3" x14ac:dyDescent="0.2">
      <c r="A17" s="97" t="s">
        <v>75</v>
      </c>
      <c r="B17" s="126"/>
      <c r="C17" s="126"/>
    </row>
    <row r="18" spans="1:3" x14ac:dyDescent="0.2">
      <c r="A18" s="95" t="s">
        <v>28</v>
      </c>
      <c r="B18" s="118">
        <v>419254</v>
      </c>
      <c r="C18" s="119">
        <v>200809</v>
      </c>
    </row>
    <row r="19" spans="1:3" x14ac:dyDescent="0.2">
      <c r="A19" s="94" t="s">
        <v>90</v>
      </c>
      <c r="B19" s="117">
        <v>-327930</v>
      </c>
      <c r="C19" s="117">
        <v>-1222764</v>
      </c>
    </row>
    <row r="20" spans="1:3" x14ac:dyDescent="0.2">
      <c r="A20" s="98" t="s">
        <v>32</v>
      </c>
      <c r="B20" s="117">
        <v>0</v>
      </c>
      <c r="C20" s="117">
        <v>0</v>
      </c>
    </row>
    <row r="21" spans="1:3" x14ac:dyDescent="0.2">
      <c r="A21" s="95" t="s">
        <v>30</v>
      </c>
      <c r="B21" s="120">
        <v>-1187</v>
      </c>
      <c r="C21" s="117">
        <v>0</v>
      </c>
    </row>
    <row r="22" spans="1:3" x14ac:dyDescent="0.2">
      <c r="A22" s="95" t="s">
        <v>26</v>
      </c>
      <c r="B22" s="117">
        <v>-99769</v>
      </c>
      <c r="C22" s="117">
        <v>21210</v>
      </c>
    </row>
    <row r="23" spans="1:3" x14ac:dyDescent="0.2">
      <c r="A23" s="97" t="s">
        <v>91</v>
      </c>
      <c r="B23" s="127"/>
      <c r="C23" s="127"/>
    </row>
    <row r="24" spans="1:3" x14ac:dyDescent="0.2">
      <c r="A24" s="95" t="s">
        <v>20</v>
      </c>
      <c r="B24" s="117">
        <v>-81191</v>
      </c>
      <c r="C24" s="117">
        <v>-725199</v>
      </c>
    </row>
    <row r="25" spans="1:3" x14ac:dyDescent="0.2">
      <c r="A25" s="95" t="s">
        <v>18</v>
      </c>
      <c r="B25" s="117">
        <v>-798629</v>
      </c>
      <c r="C25" s="117">
        <v>944435</v>
      </c>
    </row>
    <row r="26" spans="1:3" x14ac:dyDescent="0.2">
      <c r="A26" s="98" t="s">
        <v>16</v>
      </c>
      <c r="B26" s="117">
        <v>-5905</v>
      </c>
      <c r="C26" s="117">
        <v>3593</v>
      </c>
    </row>
    <row r="27" spans="1:3" x14ac:dyDescent="0.2">
      <c r="A27" s="96" t="s">
        <v>15</v>
      </c>
      <c r="B27" s="117">
        <v>6676</v>
      </c>
      <c r="C27" s="117">
        <v>-43306</v>
      </c>
    </row>
    <row r="28" spans="1:3" x14ac:dyDescent="0.2">
      <c r="A28" s="99" t="s">
        <v>92</v>
      </c>
      <c r="B28" s="126">
        <f>SUM(B16:B27)</f>
        <v>-268004</v>
      </c>
      <c r="C28" s="126">
        <f>SUM(C16:C27)</f>
        <v>-593830</v>
      </c>
    </row>
    <row r="29" spans="1:3" x14ac:dyDescent="0.2">
      <c r="A29" s="100" t="s">
        <v>59</v>
      </c>
      <c r="B29" s="117">
        <v>-18400</v>
      </c>
      <c r="C29" s="121">
        <v>-4000</v>
      </c>
    </row>
    <row r="30" spans="1:3" x14ac:dyDescent="0.2">
      <c r="A30" s="100" t="s">
        <v>76</v>
      </c>
      <c r="B30" s="126">
        <f>SUM(B28:B29)</f>
        <v>-286404</v>
      </c>
      <c r="C30" s="126">
        <f t="shared" ref="C30" si="0">SUM(C28:C29)</f>
        <v>-597830</v>
      </c>
    </row>
    <row r="31" spans="1:3" x14ac:dyDescent="0.2">
      <c r="A31" s="92" t="s">
        <v>60</v>
      </c>
      <c r="B31" s="128"/>
      <c r="C31" s="128"/>
    </row>
    <row r="32" spans="1:3" x14ac:dyDescent="0.2">
      <c r="A32" s="94" t="s">
        <v>61</v>
      </c>
      <c r="B32" s="117">
        <v>-157265</v>
      </c>
      <c r="C32" s="120">
        <v>-77053</v>
      </c>
    </row>
    <row r="33" spans="1:3" x14ac:dyDescent="0.2">
      <c r="A33" s="101" t="s">
        <v>93</v>
      </c>
      <c r="B33" s="117">
        <v>675</v>
      </c>
      <c r="C33" s="120">
        <v>473</v>
      </c>
    </row>
    <row r="34" spans="1:3" x14ac:dyDescent="0.2">
      <c r="A34" s="101" t="s">
        <v>62</v>
      </c>
      <c r="B34" s="117">
        <v>-945356</v>
      </c>
      <c r="C34" s="121">
        <v>-1123189</v>
      </c>
    </row>
    <row r="35" spans="1:3" x14ac:dyDescent="0.2">
      <c r="A35" s="101" t="s">
        <v>63</v>
      </c>
      <c r="B35" s="117">
        <v>655946</v>
      </c>
      <c r="C35" s="121">
        <v>632557</v>
      </c>
    </row>
    <row r="36" spans="1:3" x14ac:dyDescent="0.2">
      <c r="A36" s="102" t="s">
        <v>64</v>
      </c>
      <c r="B36" s="128">
        <f>SUM(B32:B35)</f>
        <v>-446000</v>
      </c>
      <c r="C36" s="128">
        <f>SUM(C32:C35)</f>
        <v>-567212</v>
      </c>
    </row>
    <row r="37" spans="1:3" x14ac:dyDescent="0.2">
      <c r="A37" s="92" t="s">
        <v>94</v>
      </c>
      <c r="B37" s="128"/>
      <c r="C37" s="128"/>
    </row>
    <row r="38" spans="1:3" x14ac:dyDescent="0.2">
      <c r="A38" s="101" t="s">
        <v>95</v>
      </c>
      <c r="B38" s="117">
        <v>261583</v>
      </c>
      <c r="C38" s="117">
        <v>775912</v>
      </c>
    </row>
    <row r="39" spans="1:3" x14ac:dyDescent="0.2">
      <c r="A39" s="101" t="s">
        <v>65</v>
      </c>
      <c r="B39" s="120">
        <v>-89424</v>
      </c>
      <c r="C39" s="122">
        <v>-108483</v>
      </c>
    </row>
    <row r="40" spans="1:3" x14ac:dyDescent="0.2">
      <c r="A40" s="101" t="s">
        <v>68</v>
      </c>
      <c r="B40" s="120">
        <v>0</v>
      </c>
      <c r="C40" s="122">
        <v>0</v>
      </c>
    </row>
    <row r="41" spans="1:3" x14ac:dyDescent="0.2">
      <c r="A41" s="94" t="s">
        <v>66</v>
      </c>
      <c r="B41" s="121">
        <v>-721</v>
      </c>
      <c r="C41" s="123">
        <v>-478</v>
      </c>
    </row>
    <row r="42" spans="1:3" x14ac:dyDescent="0.2">
      <c r="A42" s="103" t="s">
        <v>77</v>
      </c>
      <c r="B42" s="128">
        <f>SUM(B38:B41)</f>
        <v>171438</v>
      </c>
      <c r="C42" s="128">
        <f>SUM(C38:C41)</f>
        <v>666951</v>
      </c>
    </row>
    <row r="43" spans="1:3" x14ac:dyDescent="0.2">
      <c r="A43" s="104" t="s">
        <v>78</v>
      </c>
      <c r="B43" s="117">
        <v>-31117</v>
      </c>
      <c r="C43" s="120">
        <v>-253054</v>
      </c>
    </row>
    <row r="44" spans="1:3" x14ac:dyDescent="0.2">
      <c r="A44" s="105" t="s">
        <v>67</v>
      </c>
      <c r="B44" s="124">
        <f>B30+B36+B42+B43</f>
        <v>-592083</v>
      </c>
      <c r="C44" s="125">
        <f>C30+C36+C42+C43</f>
        <v>-751145</v>
      </c>
    </row>
    <row r="45" spans="1:3" x14ac:dyDescent="0.2">
      <c r="A45" s="106" t="s">
        <v>72</v>
      </c>
      <c r="B45" s="117">
        <v>3555113</v>
      </c>
      <c r="C45" s="117">
        <v>4306258</v>
      </c>
    </row>
    <row r="46" spans="1:3" ht="13.5" thickBot="1" x14ac:dyDescent="0.25">
      <c r="A46" s="107" t="s">
        <v>73</v>
      </c>
      <c r="B46" s="129">
        <f>SUM(B44:B45)</f>
        <v>2963030</v>
      </c>
      <c r="C46" s="129">
        <f>SUM(C44:C45)</f>
        <v>3555113</v>
      </c>
    </row>
    <row r="50" spans="1:3" x14ac:dyDescent="0.2">
      <c r="A50" s="21"/>
      <c r="B50" s="5"/>
      <c r="C50" s="5"/>
    </row>
    <row r="51" spans="1:3" x14ac:dyDescent="0.2">
      <c r="A51" s="21" t="s">
        <v>84</v>
      </c>
      <c r="B51" s="5"/>
      <c r="C51" s="21" t="s">
        <v>84</v>
      </c>
    </row>
    <row r="52" spans="1:3" x14ac:dyDescent="0.2">
      <c r="A52" s="12" t="s">
        <v>85</v>
      </c>
      <c r="B52" s="4"/>
      <c r="C52" s="12" t="s">
        <v>86</v>
      </c>
    </row>
    <row r="53" spans="1:3" x14ac:dyDescent="0.2">
      <c r="A53" s="12" t="s">
        <v>79</v>
      </c>
      <c r="B53" s="4"/>
      <c r="C53" s="12" t="s">
        <v>87</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C24" sqref="C24:D25"/>
    </sheetView>
  </sheetViews>
  <sheetFormatPr defaultRowHeight="12.75" x14ac:dyDescent="0.2"/>
  <cols>
    <col min="1" max="1" width="27.7109375" style="41" customWidth="1"/>
    <col min="2" max="2" width="11.140625" style="41" customWidth="1"/>
    <col min="3" max="3" width="9.140625" style="41"/>
    <col min="4" max="4" width="11.5703125" style="41" customWidth="1"/>
    <col min="5" max="5" width="9.85546875" style="41" bestFit="1" customWidth="1"/>
    <col min="6" max="6" width="13.5703125" style="41" customWidth="1"/>
    <col min="7" max="16384" width="9.140625" style="41"/>
  </cols>
  <sheetData>
    <row r="1" spans="1:5" x14ac:dyDescent="0.2">
      <c r="A1" s="12" t="s">
        <v>80</v>
      </c>
    </row>
    <row r="3" spans="1:5" x14ac:dyDescent="0.2">
      <c r="A3" s="149" t="s">
        <v>96</v>
      </c>
      <c r="B3" s="150"/>
      <c r="C3" s="150"/>
      <c r="D3" s="150"/>
      <c r="E3" s="40"/>
    </row>
    <row r="4" spans="1:5" x14ac:dyDescent="0.2">
      <c r="A4" s="88" t="s">
        <v>106</v>
      </c>
      <c r="B4" s="39"/>
      <c r="C4" s="39"/>
      <c r="D4" s="39"/>
      <c r="E4" s="40"/>
    </row>
    <row r="5" spans="1:5" x14ac:dyDescent="0.2">
      <c r="A5" s="42"/>
      <c r="B5" s="39"/>
      <c r="C5" s="39"/>
      <c r="D5" s="39"/>
      <c r="E5" s="40"/>
    </row>
    <row r="6" spans="1:5" ht="38.25" x14ac:dyDescent="0.2">
      <c r="A6" s="43"/>
      <c r="B6" s="44" t="s">
        <v>4</v>
      </c>
      <c r="C6" s="44" t="s">
        <v>68</v>
      </c>
      <c r="D6" s="44" t="s">
        <v>5</v>
      </c>
      <c r="E6" s="44" t="s">
        <v>69</v>
      </c>
    </row>
    <row r="7" spans="1:5" ht="13.5" thickBot="1" x14ac:dyDescent="0.25">
      <c r="A7" s="43"/>
      <c r="B7" s="108" t="s">
        <v>13</v>
      </c>
      <c r="C7" s="108" t="s">
        <v>13</v>
      </c>
      <c r="D7" s="108" t="s">
        <v>13</v>
      </c>
      <c r="E7" s="108" t="s">
        <v>13</v>
      </c>
    </row>
    <row r="8" spans="1:5" x14ac:dyDescent="0.2">
      <c r="A8" s="43"/>
      <c r="B8" s="45"/>
      <c r="C8" s="45"/>
      <c r="D8" s="45"/>
      <c r="E8" s="45"/>
    </row>
    <row r="9" spans="1:5" x14ac:dyDescent="0.2">
      <c r="A9" s="46" t="s">
        <v>99</v>
      </c>
      <c r="B9" s="133">
        <v>921310</v>
      </c>
      <c r="C9" s="133">
        <v>161</v>
      </c>
      <c r="D9" s="133">
        <v>98354</v>
      </c>
      <c r="E9" s="133">
        <f>SUM(B9:D9)</f>
        <v>1019825</v>
      </c>
    </row>
    <row r="10" spans="1:5" x14ac:dyDescent="0.2">
      <c r="A10" s="47"/>
      <c r="B10" s="130"/>
      <c r="C10" s="130"/>
      <c r="D10" s="130"/>
      <c r="E10" s="130"/>
    </row>
    <row r="11" spans="1:5" x14ac:dyDescent="0.2">
      <c r="A11" s="48" t="s">
        <v>70</v>
      </c>
      <c r="B11" s="134">
        <v>72573</v>
      </c>
      <c r="C11" s="134">
        <v>-161</v>
      </c>
      <c r="D11" s="134">
        <v>0</v>
      </c>
      <c r="E11" s="133">
        <f t="shared" ref="E11:E14" si="0">SUM(B11:D11)</f>
        <v>72412</v>
      </c>
    </row>
    <row r="12" spans="1:5" ht="25.5" x14ac:dyDescent="0.2">
      <c r="A12" s="49" t="s">
        <v>97</v>
      </c>
      <c r="B12" s="134">
        <v>0</v>
      </c>
      <c r="C12" s="134">
        <v>0</v>
      </c>
      <c r="D12" s="134">
        <v>45238</v>
      </c>
      <c r="E12" s="135">
        <f t="shared" si="0"/>
        <v>45238</v>
      </c>
    </row>
    <row r="13" spans="1:5" x14ac:dyDescent="0.2">
      <c r="A13" s="48" t="s">
        <v>71</v>
      </c>
      <c r="B13" s="134">
        <v>0</v>
      </c>
      <c r="C13" s="134">
        <v>0</v>
      </c>
      <c r="D13" s="134">
        <v>-313</v>
      </c>
      <c r="E13" s="134">
        <f t="shared" si="0"/>
        <v>-313</v>
      </c>
    </row>
    <row r="14" spans="1:5" ht="38.25" x14ac:dyDescent="0.2">
      <c r="A14" s="109" t="s">
        <v>98</v>
      </c>
      <c r="B14" s="134">
        <v>86931</v>
      </c>
      <c r="C14" s="134">
        <v>0</v>
      </c>
      <c r="D14" s="134">
        <v>-86931</v>
      </c>
      <c r="E14" s="134">
        <f t="shared" si="0"/>
        <v>0</v>
      </c>
    </row>
    <row r="15" spans="1:5" ht="13.5" thickBot="1" x14ac:dyDescent="0.25">
      <c r="A15" s="110" t="s">
        <v>100</v>
      </c>
      <c r="B15" s="131">
        <v>1080814</v>
      </c>
      <c r="C15" s="131">
        <v>0</v>
      </c>
      <c r="D15" s="131">
        <v>56348</v>
      </c>
      <c r="E15" s="131">
        <v>1137162</v>
      </c>
    </row>
    <row r="16" spans="1:5" x14ac:dyDescent="0.2">
      <c r="A16" s="48" t="s">
        <v>70</v>
      </c>
      <c r="B16" s="134">
        <v>0</v>
      </c>
      <c r="C16" s="134">
        <v>308</v>
      </c>
      <c r="D16" s="134">
        <v>0</v>
      </c>
      <c r="E16" s="133">
        <f t="shared" ref="E16:E19" si="1">SUM(B16:D16)</f>
        <v>308</v>
      </c>
    </row>
    <row r="17" spans="1:5" ht="25.5" x14ac:dyDescent="0.2">
      <c r="A17" s="49" t="s">
        <v>97</v>
      </c>
      <c r="B17" s="134">
        <v>0</v>
      </c>
      <c r="C17" s="134">
        <v>0</v>
      </c>
      <c r="D17" s="134">
        <v>175308</v>
      </c>
      <c r="E17" s="135">
        <f t="shared" si="1"/>
        <v>175308</v>
      </c>
    </row>
    <row r="18" spans="1:5" x14ac:dyDescent="0.2">
      <c r="A18" s="48" t="s">
        <v>71</v>
      </c>
      <c r="B18" s="134">
        <v>0</v>
      </c>
      <c r="C18" s="134">
        <v>0</v>
      </c>
      <c r="D18" s="134">
        <v>-4</v>
      </c>
      <c r="E18" s="134">
        <f t="shared" si="1"/>
        <v>-4</v>
      </c>
    </row>
    <row r="19" spans="1:5" ht="38.25" x14ac:dyDescent="0.2">
      <c r="A19" s="109" t="s">
        <v>98</v>
      </c>
      <c r="B19" s="134">
        <v>45542</v>
      </c>
      <c r="C19" s="134">
        <v>-308</v>
      </c>
      <c r="D19" s="134">
        <v>-45234</v>
      </c>
      <c r="E19" s="134">
        <f t="shared" si="1"/>
        <v>0</v>
      </c>
    </row>
    <row r="20" spans="1:5" ht="13.5" thickBot="1" x14ac:dyDescent="0.25">
      <c r="A20" s="110" t="s">
        <v>101</v>
      </c>
      <c r="B20" s="132">
        <f>SUM(B15:B19)</f>
        <v>1126356</v>
      </c>
      <c r="C20" s="132">
        <f t="shared" ref="C20:D20" si="2">SUM(C15:C19)</f>
        <v>0</v>
      </c>
      <c r="D20" s="132">
        <f t="shared" si="2"/>
        <v>186418</v>
      </c>
      <c r="E20" s="132">
        <f>SUM(B20:D20)</f>
        <v>1312774</v>
      </c>
    </row>
    <row r="23" spans="1:5" x14ac:dyDescent="0.2">
      <c r="A23" s="21" t="s">
        <v>84</v>
      </c>
      <c r="B23" s="5"/>
      <c r="C23" s="21" t="s">
        <v>84</v>
      </c>
    </row>
    <row r="24" spans="1:5" x14ac:dyDescent="0.2">
      <c r="A24" s="12" t="s">
        <v>85</v>
      </c>
      <c r="B24" s="4"/>
      <c r="C24" s="12" t="s">
        <v>86</v>
      </c>
    </row>
    <row r="25" spans="1:5" x14ac:dyDescent="0.2">
      <c r="A25" s="12" t="s">
        <v>79</v>
      </c>
      <c r="B25" s="4"/>
      <c r="C25" s="12" t="s">
        <v>87</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7" workbookViewId="0">
      <selection activeCell="A45" sqref="A45"/>
    </sheetView>
  </sheetViews>
  <sheetFormatPr defaultRowHeight="12.75" x14ac:dyDescent="0.2"/>
  <cols>
    <col min="1" max="1" width="150.7109375" customWidth="1"/>
  </cols>
  <sheetData>
    <row r="1" spans="1:1" ht="15.75" x14ac:dyDescent="0.2">
      <c r="A1" s="140" t="s">
        <v>134</v>
      </c>
    </row>
    <row r="2" spans="1:1" ht="15.75" x14ac:dyDescent="0.2">
      <c r="A2" s="136" t="s">
        <v>135</v>
      </c>
    </row>
    <row r="3" spans="1:1" ht="15.75" x14ac:dyDescent="0.2">
      <c r="A3" s="136" t="s">
        <v>136</v>
      </c>
    </row>
    <row r="4" spans="1:1" ht="15.75" x14ac:dyDescent="0.2">
      <c r="A4" s="136" t="s">
        <v>110</v>
      </c>
    </row>
    <row r="5" spans="1:1" ht="15.75" x14ac:dyDescent="0.2">
      <c r="A5" s="136" t="s">
        <v>111</v>
      </c>
    </row>
    <row r="6" spans="1:1" ht="15.75" x14ac:dyDescent="0.2">
      <c r="A6" s="137"/>
    </row>
    <row r="7" spans="1:1" ht="21" customHeight="1" x14ac:dyDescent="0.2">
      <c r="A7" s="139" t="s">
        <v>112</v>
      </c>
    </row>
    <row r="8" spans="1:1" ht="15.75" customHeight="1" x14ac:dyDescent="0.2">
      <c r="A8" s="139" t="s">
        <v>113</v>
      </c>
    </row>
    <row r="9" spans="1:1" ht="36.75" customHeight="1" x14ac:dyDescent="0.2">
      <c r="A9" s="139" t="s">
        <v>114</v>
      </c>
    </row>
    <row r="10" spans="1:1" ht="22.5" customHeight="1" x14ac:dyDescent="0.2">
      <c r="A10" s="139" t="s">
        <v>115</v>
      </c>
    </row>
    <row r="11" spans="1:1" ht="75" customHeight="1" x14ac:dyDescent="0.2">
      <c r="A11" s="139" t="s">
        <v>116</v>
      </c>
    </row>
    <row r="12" spans="1:1" ht="57.75" customHeight="1" x14ac:dyDescent="0.2">
      <c r="A12" s="139" t="s">
        <v>117</v>
      </c>
    </row>
    <row r="13" spans="1:1" ht="22.5" customHeight="1" x14ac:dyDescent="0.2">
      <c r="A13" s="139" t="s">
        <v>118</v>
      </c>
    </row>
    <row r="14" spans="1:1" ht="39.75" customHeight="1" x14ac:dyDescent="0.2">
      <c r="A14" s="139" t="s">
        <v>119</v>
      </c>
    </row>
    <row r="15" spans="1:1" ht="24.75" customHeight="1" x14ac:dyDescent="0.2">
      <c r="A15" s="139" t="s">
        <v>120</v>
      </c>
    </row>
    <row r="16" spans="1:1" ht="37.5" customHeight="1" x14ac:dyDescent="0.2">
      <c r="A16" s="139" t="s">
        <v>121</v>
      </c>
    </row>
    <row r="17" spans="1:1" ht="27.75" customHeight="1" x14ac:dyDescent="0.2">
      <c r="A17" s="139" t="s">
        <v>122</v>
      </c>
    </row>
    <row r="18" spans="1:1" ht="26.25" customHeight="1" x14ac:dyDescent="0.2">
      <c r="A18" s="139" t="s">
        <v>123</v>
      </c>
    </row>
    <row r="19" spans="1:1" ht="30.75" customHeight="1" x14ac:dyDescent="0.2">
      <c r="A19" s="139" t="s">
        <v>124</v>
      </c>
    </row>
    <row r="20" spans="1:1" ht="29.25" customHeight="1" x14ac:dyDescent="0.2">
      <c r="A20" s="139" t="s">
        <v>125</v>
      </c>
    </row>
    <row r="21" spans="1:1" ht="28.5" customHeight="1" x14ac:dyDescent="0.2">
      <c r="A21" s="139" t="s">
        <v>126</v>
      </c>
    </row>
    <row r="22" spans="1:1" ht="26.25" customHeight="1" x14ac:dyDescent="0.2">
      <c r="A22" s="139" t="s">
        <v>127</v>
      </c>
    </row>
    <row r="23" spans="1:1" ht="33.75" customHeight="1" x14ac:dyDescent="0.2">
      <c r="A23" s="139" t="s">
        <v>128</v>
      </c>
    </row>
    <row r="24" spans="1:1" ht="25.5" customHeight="1" x14ac:dyDescent="0.2">
      <c r="A24" s="139" t="s">
        <v>129</v>
      </c>
    </row>
    <row r="25" spans="1:1" ht="28.5" customHeight="1" x14ac:dyDescent="0.2">
      <c r="A25" s="139" t="s">
        <v>130</v>
      </c>
    </row>
    <row r="26" spans="1:1" ht="45" customHeight="1" x14ac:dyDescent="0.2">
      <c r="A26" s="139" t="s">
        <v>131</v>
      </c>
    </row>
    <row r="27" spans="1:1" ht="45" customHeight="1" x14ac:dyDescent="0.2">
      <c r="A27" s="139" t="s">
        <v>132</v>
      </c>
    </row>
    <row r="28" spans="1:1" ht="37.5" customHeight="1" x14ac:dyDescent="0.2">
      <c r="A28" s="139" t="s">
        <v>133</v>
      </c>
    </row>
    <row r="29" spans="1:1" ht="15.75" x14ac:dyDescent="0.2">
      <c r="A29" s="138"/>
    </row>
    <row r="30" spans="1:1" ht="15.75" x14ac:dyDescent="0.2">
      <c r="A30" s="138"/>
    </row>
    <row r="31" spans="1:1" ht="15.75" x14ac:dyDescent="0.2">
      <c r="A31" s="138"/>
    </row>
    <row r="32" spans="1:1" ht="15.75" x14ac:dyDescent="0.2">
      <c r="A32" s="138"/>
    </row>
    <row r="33" spans="1:8" ht="15.75" x14ac:dyDescent="0.2">
      <c r="A33" s="138"/>
    </row>
    <row r="34" spans="1:8" ht="35.25" customHeight="1" x14ac:dyDescent="0.2">
      <c r="A34" s="138"/>
      <c r="E34" s="138"/>
    </row>
    <row r="35" spans="1:8" x14ac:dyDescent="0.2">
      <c r="A35" s="12" t="s">
        <v>85</v>
      </c>
      <c r="B35" s="4"/>
      <c r="C35" s="12"/>
      <c r="D35" s="41"/>
      <c r="E35" s="41"/>
    </row>
    <row r="36" spans="1:8" x14ac:dyDescent="0.2">
      <c r="A36" s="12" t="s">
        <v>79</v>
      </c>
      <c r="B36" s="4"/>
      <c r="C36" s="12"/>
      <c r="D36" s="41"/>
      <c r="E36" s="41"/>
    </row>
    <row r="37" spans="1:8" ht="15.75" x14ac:dyDescent="0.2">
      <c r="A37" s="138"/>
      <c r="H37" s="138"/>
    </row>
    <row r="38" spans="1:8" ht="15.75" x14ac:dyDescent="0.2">
      <c r="A38" s="138"/>
    </row>
    <row r="39" spans="1:8" x14ac:dyDescent="0.2">
      <c r="A39" s="12" t="s">
        <v>86</v>
      </c>
      <c r="B39" s="41"/>
    </row>
    <row r="40" spans="1:8" x14ac:dyDescent="0.2">
      <c r="A40" s="12" t="s">
        <v>87</v>
      </c>
      <c r="B40" s="4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B25" sqref="B25:B27"/>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41"/>
      <c r="B1" s="41"/>
      <c r="C1" s="141" t="s">
        <v>137</v>
      </c>
      <c r="D1" s="41"/>
      <c r="E1" s="41"/>
    </row>
    <row r="2" spans="1:5" ht="16.5" x14ac:dyDescent="0.3">
      <c r="A2" s="41"/>
      <c r="B2" s="41"/>
      <c r="C2" s="141" t="s">
        <v>138</v>
      </c>
      <c r="D2" s="41"/>
      <c r="E2" s="41"/>
    </row>
    <row r="3" spans="1:5" ht="16.5" x14ac:dyDescent="0.3">
      <c r="A3" s="41"/>
      <c r="B3" s="41"/>
      <c r="C3" s="141" t="s">
        <v>139</v>
      </c>
      <c r="D3" s="41"/>
      <c r="E3" s="41"/>
    </row>
    <row r="4" spans="1:5" ht="16.5" x14ac:dyDescent="0.3">
      <c r="A4" s="41"/>
      <c r="B4" s="41"/>
      <c r="C4" s="142" t="s">
        <v>147</v>
      </c>
      <c r="D4" s="41"/>
      <c r="E4" s="41"/>
    </row>
    <row r="5" spans="1:5" ht="16.5" x14ac:dyDescent="0.3">
      <c r="A5" s="41"/>
      <c r="B5" s="41"/>
      <c r="C5" s="141" t="s">
        <v>148</v>
      </c>
      <c r="D5" s="41"/>
      <c r="E5" s="41"/>
    </row>
    <row r="6" spans="1:5" x14ac:dyDescent="0.2">
      <c r="A6" s="41"/>
      <c r="B6" s="41"/>
      <c r="C6" s="41"/>
      <c r="D6" s="41"/>
      <c r="E6" s="41"/>
    </row>
    <row r="7" spans="1:5" ht="16.5" x14ac:dyDescent="0.3">
      <c r="A7" s="41"/>
      <c r="B7" s="146" t="s">
        <v>140</v>
      </c>
      <c r="C7" s="141"/>
      <c r="D7" s="41"/>
      <c r="E7" s="41"/>
    </row>
    <row r="8" spans="1:5" ht="16.5" x14ac:dyDescent="0.3">
      <c r="A8" s="41"/>
      <c r="B8" s="141" t="s">
        <v>149</v>
      </c>
      <c r="C8" s="141"/>
      <c r="D8" s="41"/>
      <c r="E8" s="41"/>
    </row>
    <row r="9" spans="1:5" ht="16.5" x14ac:dyDescent="0.3">
      <c r="A9" s="41"/>
      <c r="B9" s="141" t="s">
        <v>150</v>
      </c>
      <c r="C9" s="141"/>
      <c r="D9" s="41"/>
      <c r="E9" s="41"/>
    </row>
    <row r="10" spans="1:5" x14ac:dyDescent="0.2">
      <c r="A10" s="41"/>
      <c r="B10" s="41"/>
      <c r="C10" s="41"/>
      <c r="D10" s="41"/>
      <c r="E10" s="41"/>
    </row>
    <row r="11" spans="1:5" ht="16.5" x14ac:dyDescent="0.2">
      <c r="A11" s="143" t="s">
        <v>108</v>
      </c>
      <c r="B11" s="41"/>
      <c r="C11" s="41"/>
      <c r="D11" s="41"/>
      <c r="E11" s="41"/>
    </row>
    <row r="12" spans="1:5" ht="16.5" x14ac:dyDescent="0.2">
      <c r="A12" s="143" t="s">
        <v>109</v>
      </c>
      <c r="B12" s="41"/>
      <c r="C12" s="41"/>
      <c r="D12" s="41"/>
      <c r="E12" s="41"/>
    </row>
    <row r="13" spans="1:5" ht="16.5" x14ac:dyDescent="0.2">
      <c r="A13" s="143" t="s">
        <v>110</v>
      </c>
      <c r="B13" s="41"/>
      <c r="C13" s="41"/>
      <c r="D13" s="41"/>
      <c r="E13" s="41"/>
    </row>
    <row r="14" spans="1:5" ht="16.5" x14ac:dyDescent="0.2">
      <c r="A14" s="143" t="s">
        <v>141</v>
      </c>
      <c r="B14" s="41"/>
      <c r="C14" s="41"/>
      <c r="D14" s="41"/>
      <c r="E14" s="41"/>
    </row>
    <row r="15" spans="1:5" x14ac:dyDescent="0.2">
      <c r="A15" s="41"/>
      <c r="B15" s="41"/>
      <c r="C15" s="41"/>
      <c r="D15" s="41"/>
      <c r="E15" s="41"/>
    </row>
    <row r="16" spans="1:5" x14ac:dyDescent="0.2">
      <c r="A16" s="41"/>
      <c r="B16" s="41"/>
      <c r="C16" s="41"/>
      <c r="D16" s="41"/>
      <c r="E16" s="41"/>
    </row>
    <row r="17" spans="1:5" ht="16.5" x14ac:dyDescent="0.2">
      <c r="A17" s="151" t="s">
        <v>142</v>
      </c>
      <c r="B17" s="151"/>
      <c r="C17" s="151"/>
      <c r="D17" s="151" t="s">
        <v>143</v>
      </c>
      <c r="E17" s="151" t="s">
        <v>144</v>
      </c>
    </row>
    <row r="18" spans="1:5" x14ac:dyDescent="0.2">
      <c r="A18" s="152" t="s">
        <v>151</v>
      </c>
      <c r="B18" s="152" t="s">
        <v>156</v>
      </c>
      <c r="C18" s="152" t="s">
        <v>157</v>
      </c>
      <c r="D18" s="151"/>
      <c r="E18" s="151"/>
    </row>
    <row r="19" spans="1:5" x14ac:dyDescent="0.2">
      <c r="A19" s="152"/>
      <c r="B19" s="152" t="s">
        <v>152</v>
      </c>
      <c r="C19" s="152" t="s">
        <v>153</v>
      </c>
      <c r="D19" s="151"/>
      <c r="E19" s="151"/>
    </row>
    <row r="20" spans="1:5" ht="50.25" customHeight="1" x14ac:dyDescent="0.2">
      <c r="A20" s="152"/>
      <c r="B20" s="152" t="s">
        <v>154</v>
      </c>
      <c r="C20" s="152"/>
      <c r="D20" s="151"/>
      <c r="E20" s="151"/>
    </row>
    <row r="21" spans="1:5" ht="54" customHeight="1" x14ac:dyDescent="0.2">
      <c r="A21" s="152"/>
      <c r="B21" s="152" t="s">
        <v>155</v>
      </c>
      <c r="C21" s="152"/>
      <c r="D21" s="151"/>
      <c r="E21" s="151"/>
    </row>
    <row r="22" spans="1:5" ht="16.5" x14ac:dyDescent="0.2">
      <c r="A22" s="144">
        <v>1</v>
      </c>
      <c r="B22" s="144">
        <v>2</v>
      </c>
      <c r="C22" s="144">
        <v>3</v>
      </c>
      <c r="D22" s="144">
        <v>4</v>
      </c>
      <c r="E22" s="144">
        <v>5</v>
      </c>
    </row>
    <row r="23" spans="1:5" ht="16.5" x14ac:dyDescent="0.2">
      <c r="A23" s="144" t="s">
        <v>145</v>
      </c>
      <c r="B23" s="144" t="s">
        <v>158</v>
      </c>
      <c r="C23" s="145">
        <v>0.97965599999999997</v>
      </c>
      <c r="D23" s="144" t="s">
        <v>146</v>
      </c>
      <c r="E23" s="144" t="s">
        <v>146</v>
      </c>
    </row>
    <row r="28" spans="1:5" x14ac:dyDescent="0.2">
      <c r="A28" s="12" t="s">
        <v>85</v>
      </c>
    </row>
    <row r="29" spans="1:5" x14ac:dyDescent="0.2">
      <c r="A29" s="12" t="s">
        <v>79</v>
      </c>
    </row>
    <row r="30" spans="1:5" ht="15.75" x14ac:dyDescent="0.2">
      <c r="A30" s="138"/>
    </row>
    <row r="31" spans="1:5" ht="15.75" x14ac:dyDescent="0.2">
      <c r="A31" s="138"/>
    </row>
    <row r="32" spans="1:5" x14ac:dyDescent="0.2">
      <c r="A32" s="12" t="s">
        <v>86</v>
      </c>
    </row>
    <row r="33" spans="1:1" x14ac:dyDescent="0.2">
      <c r="A33" s="12" t="s">
        <v>87</v>
      </c>
    </row>
  </sheetData>
  <mergeCells count="6">
    <mergeCell ref="A17:C17"/>
    <mergeCell ref="D17:D21"/>
    <mergeCell ref="E17:E21"/>
    <mergeCell ref="A18:A21"/>
    <mergeCell ref="B18:B21"/>
    <mergeCell ref="C18:C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BS</vt:lpstr>
      <vt:lpstr>PL</vt:lpstr>
      <vt:lpstr>CF</vt:lpstr>
      <vt:lpstr>CE</vt:lpstr>
      <vt:lpstr>Notes</vt:lpstr>
      <vt:lpstr>Annex 2</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Мукашова Айжамал Эсенкадыровна</cp:lastModifiedBy>
  <cp:lastPrinted>2015-11-04T11:45:51Z</cp:lastPrinted>
  <dcterms:created xsi:type="dcterms:W3CDTF">1996-10-08T23:32:33Z</dcterms:created>
  <dcterms:modified xsi:type="dcterms:W3CDTF">2018-01-15T05:26:07Z</dcterms:modified>
</cp:coreProperties>
</file>