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2"/>
  </bookViews>
  <sheets>
    <sheet name="офп" sheetId="1" r:id="rId1"/>
    <sheet name="ОДДС" sheetId="2" r:id="rId2"/>
    <sheet name="стр.кап." sheetId="3" r:id="rId3"/>
    <sheet name="осп" sheetId="4" r:id="rId4"/>
  </sheets>
  <definedNames/>
  <calcPr fullCalcOnLoad="1"/>
</workbook>
</file>

<file path=xl/sharedStrings.xml><?xml version="1.0" encoding="utf-8"?>
<sst xmlns="http://schemas.openxmlformats.org/spreadsheetml/2006/main" count="189" uniqueCount="150">
  <si>
    <t>тыс.сом</t>
  </si>
  <si>
    <t>АКТИВЫ</t>
  </si>
  <si>
    <t>Денежные и приравненные к ним средства</t>
  </si>
  <si>
    <t>Финансовые инструменты, оцениваемые по справедливой стоимости, изменения которой отражаются в составе прибыли или убытка за период:</t>
  </si>
  <si>
    <t>- находящиеся в собственности Группы</t>
  </si>
  <si>
    <t>- обремененные залогом по сделкам “РЕПО”</t>
  </si>
  <si>
    <t>Финансовые активы, имеющиеся в наличии для продажи:</t>
  </si>
  <si>
    <t>Кредиты и авансы, выданные банкам</t>
  </si>
  <si>
    <t>Кредиты, выданные клиентам</t>
  </si>
  <si>
    <t>Инвестиции, удерживаемые до срока погашения</t>
  </si>
  <si>
    <t>Активы, удерживаемые для продажи</t>
  </si>
  <si>
    <t>Дебиторская задолженность по текущему налогу на прибыль</t>
  </si>
  <si>
    <t>Инвестиционная собственность</t>
  </si>
  <si>
    <t>Основные средства и нематериальные активы</t>
  </si>
  <si>
    <t>Требования по отложенному налогу</t>
  </si>
  <si>
    <t>Прочие активы</t>
  </si>
  <si>
    <t>Всего активов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</si>
  <si>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</si>
  <si>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</si>
  <si>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Счета и депозиты банков</t>
  </si>
  <si>
    <t>Текущие счета и депозиты клиентов</t>
  </si>
  <si>
    <t>Депозитные сертификаты и векселя</t>
  </si>
  <si>
    <t>Субординированные займы</t>
  </si>
  <si>
    <t>Прочие привлеченные средства</t>
  </si>
  <si>
    <t>Кредиторская задолженность по текущему налогу на прибыль</t>
  </si>
  <si>
    <t>Обязательства по отложенному налогу</t>
  </si>
  <si>
    <t>Прочие обязательства</t>
  </si>
  <si>
    <t>Всего обязательств</t>
  </si>
  <si>
    <t>СОБСТВЕННЫЕ СРЕДСТВА</t>
  </si>
  <si>
    <t>Акционерный капитал</t>
  </si>
  <si>
    <t>Эмиссионный доход</t>
  </si>
  <si>
    <t>Положительная переоценка зданий</t>
  </si>
  <si>
    <t>Резерв по переоценке финансовых активов, имеющихся в наличии для продажи</t>
  </si>
  <si>
    <t>Накопленный резерв по переводу в валюту представления данных</t>
  </si>
  <si>
    <t>Нераспределенная прибыль (накопленные убытки)</t>
  </si>
  <si>
    <t>Всего собственных средств, причитающихся акционерам Банка</t>
  </si>
  <si>
    <t>Доля неконтролирующих акционеров</t>
  </si>
  <si>
    <t>Всего собственных средств</t>
  </si>
  <si>
    <t>Всего обязательств и собственных средств</t>
  </si>
  <si>
    <t>Дженбаева Э.Т.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</si>
  <si>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</si>
  <si>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</si>
  <si>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</si>
  <si>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</si>
  <si>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</si>
  <si>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</si>
  <si>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Чистая прибыль (убыток) от операций с ценными бумагами, предназначенными для торговли</t>
  </si>
  <si>
    <t>Чистая прибыль (убыток) от операций с прочими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</si>
  <si>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Чистая прибыль (убыток) от операций с иностранной валютой</t>
  </si>
  <si>
    <t>Чистая прибыль (убыток) от операций с финансовыми активами, имеющимися в наличии для продажи</t>
  </si>
  <si>
    <t>Прочие операционные доходы (расходы)</t>
  </si>
  <si>
    <t>Операционные доходы</t>
  </si>
  <si>
    <t>Резерв под обесценение</t>
  </si>
  <si>
    <t>Расходы на персонал</t>
  </si>
  <si>
    <t>Прочие общехозяйственные и административные расходы</t>
  </si>
  <si>
    <t>Прибыль (убыток) до вычета налога на прибыль</t>
  </si>
  <si>
    <t>Расход по налогу на прибыль</t>
  </si>
  <si>
    <t>Прибыль (убыток) за период</t>
  </si>
  <si>
    <t>Прочая совокупная прибыль за вычетом налога на прибыль</t>
  </si>
  <si>
    <t>Резерв по переоценке финансовых активов, имеющихся в наличии для продажи: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</si>
  <si>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</si>
  <si>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</si>
  <si>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Переоценка зданий</t>
  </si>
  <si>
    <t>Прочая совокупная прибыль за период за вычетом налога на прибыль</t>
  </si>
  <si>
    <t>Всего совокупной прибыли за период</t>
  </si>
  <si>
    <t>Прибыль (убыток), причитающаяся:</t>
  </si>
  <si>
    <t>- акционерам Банка</t>
  </si>
  <si>
    <t>- неконтролирующим акционерам</t>
  </si>
  <si>
    <t>Всего совокупной прибыли, причитающейся:</t>
  </si>
  <si>
    <t>минус РППУ</t>
  </si>
  <si>
    <t>Всего чистые кредиты</t>
  </si>
  <si>
    <t>Корреспондентский счет в НБКР</t>
  </si>
  <si>
    <t>Счета "ностро" в коммерческих банках</t>
  </si>
  <si>
    <t>Всего активы денежного рынка</t>
  </si>
  <si>
    <t xml:space="preserve">И.о. гл. бухгалтера </t>
  </si>
  <si>
    <t>Отчетный период</t>
  </si>
  <si>
    <t>предыдущий период</t>
  </si>
  <si>
    <t>отчетный период</t>
  </si>
  <si>
    <t>-</t>
  </si>
  <si>
    <t>июнь  2013</t>
  </si>
  <si>
    <t>июнь 2012</t>
  </si>
  <si>
    <t xml:space="preserve">июнь 2013 </t>
  </si>
  <si>
    <t>Исп: Ибраева А.Т.</t>
  </si>
  <si>
    <t>Отчет о совокупной прибыли  на 29 июня  2013 года ОАО "Коммерческий банк КЫРГЫЗСТАН"</t>
  </si>
  <si>
    <t>Отчет о финансовом положении  на 29 июня  2013 года ОАО "Коммерческий банк КЫРГЫЗСТАН"</t>
  </si>
  <si>
    <t>Председатель Правления</t>
  </si>
  <si>
    <t>Илебаев Н.Э.</t>
  </si>
  <si>
    <t>ОАО "Коммерческий банк КЫРГЫЗСТАН"</t>
  </si>
  <si>
    <t>ОТЧЕТ</t>
  </si>
  <si>
    <t>о движении денежных средств</t>
  </si>
  <si>
    <t xml:space="preserve"> на 29.06. 2013 года</t>
  </si>
  <si>
    <t>Отчетный         период                    II-квартал   2013</t>
  </si>
  <si>
    <t>Предыдущий период                 II-квартал   2012</t>
  </si>
  <si>
    <t>ДВИЖЕНИЕ ДЕНЕЖНЫХ СРЕДСТВ ОТ ОПЕРАЦИОННОЙ ДЕЯТЕЛЬНОСТИ</t>
  </si>
  <si>
    <t>тыс. сом</t>
  </si>
  <si>
    <t>Чистые поступления (выплаты) по операциям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</si>
  <si>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Чистые поступления (выплаты) по операциям с иностранной валютой</t>
  </si>
  <si>
    <t>Дивиденды полученные</t>
  </si>
  <si>
    <t>Поступления (выплаты) по прочим доходам (расходам)</t>
  </si>
  <si>
    <t>(Увеличение) уменьшение операционных активов</t>
  </si>
  <si>
    <t>Финансовые активы, имеющиеся в наличии для продажи</t>
  </si>
  <si>
    <t>Депозиты в других банках</t>
  </si>
  <si>
    <t>Увеличение (уменьшение) операционных обязательств</t>
  </si>
  <si>
    <t>Кредиты банков и других финансовых институтов</t>
  </si>
  <si>
    <t>Чистое движение денежных средств от операционной деятельности до уплаты налога на прибыль</t>
  </si>
  <si>
    <t>Налог на прибыль уплаченный</t>
  </si>
  <si>
    <t>Чистое движение денежных средств от операционной деятельности</t>
  </si>
  <si>
    <t>ДВИЖЕНИЕ ДЕНЕЖНЫХ СРЕДСТВ ОТ ИНВЕСТИЦИОННОЙ ДЕЯТЕЛЬНОСТИ</t>
  </si>
  <si>
    <t>Приобретения инвестиций, удерживаемых до срока погашения</t>
  </si>
  <si>
    <t>Погашение инвестиций, удерживаемых до срока погашения</t>
  </si>
  <si>
    <t>Приобретения основных средств и нематериальных активов</t>
  </si>
  <si>
    <t>Продажи основных средств и нематериальных активов</t>
  </si>
  <si>
    <t>Чистое движение денежных средств от инвестиционной</t>
  </si>
  <si>
    <t>ДВИЖЕНИЕ ДЕНЕЖНЫХ СРЕДСТВ ОТ ФИНАНСОВОЙ ДЕЯТЕЛЬНОСТИ</t>
  </si>
  <si>
    <t>Поступления прочих привлеченных средств</t>
  </si>
  <si>
    <t>Погашение прочих привлеченных средств</t>
  </si>
  <si>
    <t>Выпуск акций</t>
  </si>
  <si>
    <t>Выкуп собственных акций</t>
  </si>
  <si>
    <t>Дивиденды выплаченные</t>
  </si>
  <si>
    <t>Чистое движение денежных средств от финансовой деятельности</t>
  </si>
  <si>
    <t>Чистое увеличение (уменьшение) денежных и приравненных к ним средств</t>
  </si>
  <si>
    <t>Влияние изменений валютных курсов на величину денежных и приравненных к ним средств</t>
  </si>
  <si>
    <t>Денежные и приравненные к ним средства по состоянию на начало периода</t>
  </si>
  <si>
    <t>Денежные и приравненные к ним средства по состоянию на конец периода</t>
  </si>
  <si>
    <t>И.о. Главного бухгалтера</t>
  </si>
  <si>
    <t>Исп. Жакыпова М.А.</t>
  </si>
  <si>
    <t>ОАО " Коммерческий банк КЫРГЫЗСТАН"</t>
  </si>
  <si>
    <t>отчет об изменениях в капитале по состоянию на 29.06. 2013 года</t>
  </si>
  <si>
    <t>Уставный капитал</t>
  </si>
  <si>
    <t>Резерв переоценки активов, имеющихся в наличии для прождажи</t>
  </si>
  <si>
    <t>Общие резервы</t>
  </si>
  <si>
    <t>Нераспределенная прибыль</t>
  </si>
  <si>
    <t>Резерв переоценки производных финансовых инструментов</t>
  </si>
  <si>
    <t>Резервный капитал</t>
  </si>
  <si>
    <t>Итого тыс. сом</t>
  </si>
  <si>
    <t>Сальдо на  30 марта  2013 года</t>
  </si>
  <si>
    <t>Additions / Поступление</t>
  </si>
  <si>
    <t>Распределение прибыли</t>
  </si>
  <si>
    <t>Перемещение между фондами</t>
  </si>
  <si>
    <t>Получено от головного управления или филиала</t>
  </si>
  <si>
    <t>Перемещение</t>
  </si>
  <si>
    <t>Чистая прибыль</t>
  </si>
  <si>
    <t>Total additions / Всего поступлений</t>
  </si>
  <si>
    <t>Withdrawals / Выбытия</t>
  </si>
  <si>
    <t>Передача фондов в головное управление или филиал</t>
  </si>
  <si>
    <t>На приобретение акций</t>
  </si>
  <si>
    <t>На выплату дивидендов</t>
  </si>
  <si>
    <t>Прочие выбытия</t>
  </si>
  <si>
    <t>Total withdrawals / Итого выбытия</t>
  </si>
  <si>
    <t>Сальдо на 29 июня  2013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</si>
</sst>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</numFmts>
  <fonts count="57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0"/>
      <color indexed="63"/>
      <name val="Helv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Border="1" applyAlignment="1">
      <alignment/>
    </xf>
    <xf numFmtId="0" fontId="3" fillId="0" borderId="0" xfId="40" applyFont="1" applyFill="1" applyBorder="1" applyAlignment="1">
      <alignment horizontal="center" wrapText="1"/>
      <protection/>
    </xf>
    <xf numFmtId="180" fontId="5" fillId="0" borderId="0" xfId="0" applyNumberFormat="1" applyFont="1" applyBorder="1" applyAlignment="1">
      <alignment horizontal="center" vertical="center"/>
    </xf>
    <xf numFmtId="0" fontId="3" fillId="0" borderId="0" xfId="40" applyFont="1" applyFill="1" applyBorder="1" applyAlignment="1">
      <alignment wrapText="1"/>
      <protection/>
    </xf>
    <xf numFmtId="0" fontId="4" fillId="0" borderId="0" xfId="40" applyFont="1" applyFill="1" applyBorder="1" applyAlignment="1">
      <alignment horizontal="center" vertical="center"/>
      <protection/>
    </xf>
    <xf numFmtId="14" fontId="4" fillId="0" borderId="10" xfId="40" applyNumberFormat="1" applyFont="1" applyFill="1" applyBorder="1" applyAlignment="1">
      <alignment horizontal="center"/>
      <protection/>
    </xf>
    <xf numFmtId="14" fontId="4" fillId="0" borderId="0" xfId="40" applyNumberFormat="1" applyFont="1" applyFill="1" applyBorder="1" applyAlignment="1">
      <alignment horizontal="center"/>
      <protection/>
    </xf>
    <xf numFmtId="0" fontId="4" fillId="0" borderId="0" xfId="40" applyFont="1" applyBorder="1" applyAlignment="1">
      <alignment horizontal="left" wrapText="1"/>
      <protection/>
    </xf>
    <xf numFmtId="37" fontId="3" fillId="0" borderId="0" xfId="33" applyNumberFormat="1" applyFont="1" applyFill="1" applyAlignment="1">
      <alignment/>
    </xf>
    <xf numFmtId="0" fontId="3" fillId="0" borderId="0" xfId="40" applyFont="1" applyFill="1" applyBorder="1" applyAlignment="1">
      <alignment horizontal="left" wrapText="1"/>
      <protection/>
    </xf>
    <xf numFmtId="0" fontId="3" fillId="0" borderId="0" xfId="40" applyFont="1" applyFill="1" applyBorder="1" applyAlignment="1">
      <alignment horizontal="center" vertical="center"/>
      <protection/>
    </xf>
    <xf numFmtId="180" fontId="3" fillId="0" borderId="0" xfId="41" applyNumberFormat="1" applyFont="1" applyFill="1" applyAlignment="1">
      <alignment horizontal="right"/>
      <protection/>
    </xf>
    <xf numFmtId="180" fontId="2" fillId="0" borderId="0" xfId="0" applyNumberFormat="1" applyFont="1" applyAlignment="1">
      <alignment/>
    </xf>
    <xf numFmtId="180" fontId="2" fillId="0" borderId="0" xfId="0" applyNumberFormat="1" applyFont="1" applyFill="1" applyAlignment="1">
      <alignment/>
    </xf>
    <xf numFmtId="0" fontId="3" fillId="0" borderId="0" xfId="40" applyFont="1" applyFill="1" applyBorder="1" applyAlignment="1" quotePrefix="1">
      <alignment horizontal="left" wrapText="1"/>
      <protection/>
    </xf>
    <xf numFmtId="0" fontId="3" fillId="0" borderId="0" xfId="40" applyFont="1" applyBorder="1" applyAlignment="1">
      <alignment horizontal="left" wrapText="1"/>
      <protection/>
    </xf>
    <xf numFmtId="180" fontId="4" fillId="0" borderId="11" xfId="34" applyNumberFormat="1" applyFont="1" applyFill="1" applyBorder="1" applyAlignment="1">
      <alignment/>
    </xf>
    <xf numFmtId="177" fontId="4" fillId="0" borderId="0" xfId="34" applyNumberFormat="1" applyFont="1" applyFill="1" applyBorder="1" applyAlignment="1">
      <alignment/>
    </xf>
    <xf numFmtId="177" fontId="3" fillId="0" borderId="0" xfId="34" applyNumberFormat="1" applyFont="1" applyFill="1" applyBorder="1" applyAlignment="1">
      <alignment horizontal="left"/>
    </xf>
    <xf numFmtId="180" fontId="3" fillId="0" borderId="0" xfId="34" applyNumberFormat="1" applyFont="1" applyFill="1" applyBorder="1" applyAlignment="1">
      <alignment horizontal="left"/>
    </xf>
    <xf numFmtId="0" fontId="3" fillId="0" borderId="0" xfId="39" applyFont="1" applyAlignment="1">
      <alignment/>
      <protection/>
    </xf>
    <xf numFmtId="0" fontId="3" fillId="0" borderId="0" xfId="40" applyFont="1" applyBorder="1" applyAlignment="1">
      <alignment horizontal="left"/>
      <protection/>
    </xf>
    <xf numFmtId="180" fontId="4" fillId="0" borderId="12" xfId="34" applyNumberFormat="1" applyFont="1" applyFill="1" applyBorder="1" applyAlignment="1">
      <alignment/>
    </xf>
    <xf numFmtId="0" fontId="2" fillId="0" borderId="0" xfId="0" applyFont="1" applyAlignment="1">
      <alignment wrapText="1"/>
    </xf>
    <xf numFmtId="180" fontId="3" fillId="0" borderId="13" xfId="41" applyNumberFormat="1" applyFont="1" applyFill="1" applyBorder="1" applyAlignment="1">
      <alignment horizontal="right"/>
      <protection/>
    </xf>
    <xf numFmtId="177" fontId="2" fillId="0" borderId="0" xfId="0" applyNumberFormat="1" applyFont="1" applyAlignment="1">
      <alignment/>
    </xf>
    <xf numFmtId="0" fontId="4" fillId="0" borderId="0" xfId="40" applyFont="1" applyBorder="1" applyAlignment="1">
      <alignment horizontal="left"/>
      <protection/>
    </xf>
    <xf numFmtId="180" fontId="4" fillId="0" borderId="0" xfId="34" applyNumberFormat="1" applyFont="1" applyFill="1" applyBorder="1" applyAlignment="1">
      <alignment/>
    </xf>
    <xf numFmtId="177" fontId="4" fillId="0" borderId="0" xfId="41" applyNumberFormat="1" applyFont="1" applyFill="1" applyBorder="1" applyAlignment="1">
      <alignment horizontal="right"/>
      <protection/>
    </xf>
    <xf numFmtId="180" fontId="3" fillId="0" borderId="0" xfId="34" applyNumberFormat="1" applyFont="1" applyFill="1" applyBorder="1" applyAlignment="1">
      <alignment/>
    </xf>
    <xf numFmtId="0" fontId="4" fillId="0" borderId="0" xfId="39" applyFont="1" applyAlignment="1">
      <alignment wrapText="1"/>
      <protection/>
    </xf>
    <xf numFmtId="0" fontId="8" fillId="0" borderId="0" xfId="0" applyFont="1" applyAlignment="1">
      <alignment/>
    </xf>
    <xf numFmtId="180" fontId="9" fillId="0" borderId="0" xfId="34" applyNumberFormat="1" applyFont="1" applyFill="1" applyBorder="1" applyAlignment="1">
      <alignment horizontal="left"/>
    </xf>
    <xf numFmtId="180" fontId="4" fillId="0" borderId="0" xfId="41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0" fontId="4" fillId="0" borderId="0" xfId="40" applyFont="1" applyFill="1" applyBorder="1" applyAlignment="1">
      <alignment horizontal="left" wrapText="1"/>
      <protection/>
    </xf>
    <xf numFmtId="0" fontId="10" fillId="0" borderId="0" xfId="0" applyFont="1" applyBorder="1" applyAlignment="1">
      <alignment horizontal="left" vertical="top" wrapText="1"/>
    </xf>
    <xf numFmtId="49" fontId="4" fillId="0" borderId="0" xfId="40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40" applyFont="1" applyFill="1" applyBorder="1" applyAlignment="1">
      <alignment horizontal="center" wrapText="1"/>
      <protection/>
    </xf>
    <xf numFmtId="49" fontId="14" fillId="0" borderId="0" xfId="40" applyNumberFormat="1" applyFont="1" applyFill="1" applyBorder="1" applyAlignment="1">
      <alignment horizontal="center" vertical="center" wrapText="1"/>
      <protection/>
    </xf>
    <xf numFmtId="0" fontId="0" fillId="0" borderId="0" xfId="40" applyFont="1" applyFill="1" applyBorder="1" applyAlignment="1">
      <alignment/>
      <protection/>
    </xf>
    <xf numFmtId="0" fontId="14" fillId="0" borderId="0" xfId="40" applyFont="1" applyFill="1" applyBorder="1" applyAlignment="1">
      <alignment horizontal="center" vertical="center"/>
      <protection/>
    </xf>
    <xf numFmtId="14" fontId="14" fillId="0" borderId="10" xfId="40" applyNumberFormat="1" applyFont="1" applyFill="1" applyBorder="1" applyAlignment="1">
      <alignment horizontal="center"/>
      <protection/>
    </xf>
    <xf numFmtId="14" fontId="14" fillId="0" borderId="0" xfId="40" applyNumberFormat="1" applyFont="1" applyFill="1" applyBorder="1" applyAlignment="1" quotePrefix="1">
      <alignment horizontal="center"/>
      <protection/>
    </xf>
    <xf numFmtId="0" fontId="0" fillId="0" borderId="0" xfId="40" applyFont="1" applyBorder="1" applyAlignment="1">
      <alignment/>
      <protection/>
    </xf>
    <xf numFmtId="0" fontId="0" fillId="0" borderId="0" xfId="40" applyFont="1" applyFill="1" applyBorder="1" applyAlignment="1">
      <alignment horizontal="center" vertical="center"/>
      <protection/>
    </xf>
    <xf numFmtId="180" fontId="0" fillId="0" borderId="0" xfId="41" applyNumberFormat="1" applyFont="1" applyFill="1" applyAlignment="1">
      <alignment horizontal="right"/>
      <protection/>
    </xf>
    <xf numFmtId="180" fontId="0" fillId="0" borderId="0" xfId="41" applyNumberFormat="1" applyFont="1" applyFill="1" applyBorder="1" applyAlignment="1">
      <alignment horizontal="right"/>
      <protection/>
    </xf>
    <xf numFmtId="0" fontId="14" fillId="0" borderId="0" xfId="39" applyFont="1" applyFill="1" applyBorder="1">
      <alignment/>
      <protection/>
    </xf>
    <xf numFmtId="180" fontId="14" fillId="0" borderId="12" xfId="68" applyNumberFormat="1" applyFont="1" applyFill="1" applyBorder="1" applyAlignment="1">
      <alignment/>
    </xf>
    <xf numFmtId="180" fontId="14" fillId="0" borderId="0" xfId="68" applyNumberFormat="1" applyFont="1" applyFill="1" applyBorder="1" applyAlignment="1">
      <alignment/>
    </xf>
    <xf numFmtId="0" fontId="0" fillId="0" borderId="0" xfId="41" applyFont="1" applyFill="1" applyBorder="1" applyAlignment="1">
      <alignment/>
      <protection/>
    </xf>
    <xf numFmtId="0" fontId="0" fillId="0" borderId="0" xfId="41" applyFont="1" applyFill="1" applyBorder="1" applyAlignment="1">
      <alignment wrapText="1"/>
      <protection/>
    </xf>
    <xf numFmtId="0" fontId="13" fillId="0" borderId="0" xfId="0" applyFont="1" applyFill="1" applyAlignment="1">
      <alignment/>
    </xf>
    <xf numFmtId="49" fontId="0" fillId="0" borderId="0" xfId="42" applyNumberFormat="1" applyFont="1" applyFill="1" applyAlignment="1">
      <alignment horizontal="left" vertical="justify" wrapText="1"/>
      <protection/>
    </xf>
    <xf numFmtId="0" fontId="0" fillId="0" borderId="0" xfId="0" applyFont="1" applyFill="1" applyAlignment="1">
      <alignment/>
    </xf>
    <xf numFmtId="0" fontId="14" fillId="0" borderId="0" xfId="39" applyFont="1">
      <alignment/>
      <protection/>
    </xf>
    <xf numFmtId="180" fontId="14" fillId="0" borderId="11" xfId="68" applyNumberFormat="1" applyFont="1" applyFill="1" applyBorder="1" applyAlignment="1">
      <alignment/>
    </xf>
    <xf numFmtId="180" fontId="13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80" fontId="16" fillId="0" borderId="0" xfId="0" applyNumberFormat="1" applyFont="1" applyFill="1" applyAlignment="1">
      <alignment/>
    </xf>
    <xf numFmtId="177" fontId="16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 quotePrefix="1">
      <alignment/>
    </xf>
    <xf numFmtId="0" fontId="13" fillId="0" borderId="0" xfId="0" applyFont="1" applyAlignment="1" quotePrefix="1">
      <alignment wrapText="1"/>
    </xf>
    <xf numFmtId="0" fontId="13" fillId="0" borderId="0" xfId="0" applyFont="1" applyAlignment="1">
      <alignment wrapText="1"/>
    </xf>
    <xf numFmtId="180" fontId="1" fillId="0" borderId="12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180" fontId="1" fillId="0" borderId="11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3" fillId="0" borderId="0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6" fillId="0" borderId="0" xfId="0" applyNumberFormat="1" applyFont="1" applyAlignment="1">
      <alignment/>
    </xf>
    <xf numFmtId="180" fontId="16" fillId="0" borderId="0" xfId="0" applyNumberFormat="1" applyFont="1" applyBorder="1" applyAlignment="1">
      <alignment/>
    </xf>
    <xf numFmtId="180" fontId="3" fillId="33" borderId="13" xfId="41" applyNumberFormat="1" applyFont="1" applyFill="1" applyBorder="1" applyAlignment="1">
      <alignment horizontal="right"/>
      <protection/>
    </xf>
    <xf numFmtId="180" fontId="0" fillId="33" borderId="0" xfId="41" applyNumberFormat="1" applyFont="1" applyFill="1" applyAlignment="1">
      <alignment horizontal="right"/>
      <protection/>
    </xf>
    <xf numFmtId="180" fontId="3" fillId="33" borderId="0" xfId="41" applyNumberFormat="1" applyFont="1" applyFill="1" applyAlignment="1">
      <alignment horizontal="right"/>
      <protection/>
    </xf>
    <xf numFmtId="180" fontId="3" fillId="33" borderId="0" xfId="34" applyNumberFormat="1" applyFont="1" applyFill="1" applyBorder="1" applyAlignment="1">
      <alignment horizontal="left"/>
    </xf>
    <xf numFmtId="180" fontId="54" fillId="0" borderId="0" xfId="41" applyNumberFormat="1" applyFont="1" applyFill="1" applyAlignment="1">
      <alignment horizontal="right"/>
      <protection/>
    </xf>
    <xf numFmtId="180" fontId="55" fillId="0" borderId="0" xfId="68" applyNumberFormat="1" applyFont="1" applyFill="1" applyBorder="1" applyAlignment="1">
      <alignment/>
    </xf>
    <xf numFmtId="0" fontId="54" fillId="0" borderId="0" xfId="40" applyFont="1" applyFill="1" applyBorder="1" applyAlignment="1">
      <alignment/>
      <protection/>
    </xf>
    <xf numFmtId="180" fontId="54" fillId="33" borderId="0" xfId="41" applyNumberFormat="1" applyFont="1" applyFill="1" applyAlignment="1">
      <alignment horizontal="right"/>
      <protection/>
    </xf>
    <xf numFmtId="180" fontId="2" fillId="0" borderId="0" xfId="0" applyNumberFormat="1" applyFont="1" applyFill="1" applyBorder="1" applyAlignment="1">
      <alignment/>
    </xf>
    <xf numFmtId="180" fontId="56" fillId="0" borderId="0" xfId="41" applyNumberFormat="1" applyFont="1" applyFill="1" applyAlignment="1">
      <alignment horizontal="right"/>
      <protection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4" fillId="0" borderId="14" xfId="35" applyFont="1" applyBorder="1" applyAlignment="1">
      <alignment vertical="top"/>
      <protection/>
    </xf>
    <xf numFmtId="0" fontId="35" fillId="0" borderId="14" xfId="0" applyFont="1" applyBorder="1" applyAlignment="1">
      <alignment horizontal="center" vertical="top" wrapText="1"/>
    </xf>
    <xf numFmtId="182" fontId="35" fillId="0" borderId="14" xfId="0" applyNumberFormat="1" applyFont="1" applyBorder="1" applyAlignment="1">
      <alignment horizontal="center" vertical="top" wrapText="1"/>
    </xf>
    <xf numFmtId="0" fontId="3" fillId="0" borderId="14" xfId="35" applyFont="1" applyBorder="1" applyAlignment="1">
      <alignment horizontal="left" vertical="top"/>
      <protection/>
    </xf>
    <xf numFmtId="180" fontId="3" fillId="0" borderId="14" xfId="35" applyNumberFormat="1" applyFont="1" applyFill="1" applyBorder="1" applyAlignment="1">
      <alignment/>
      <protection/>
    </xf>
    <xf numFmtId="0" fontId="3" fillId="0" borderId="14" xfId="35" applyFont="1" applyBorder="1" applyAlignment="1">
      <alignment horizontal="left" vertical="top" wrapText="1"/>
      <protection/>
    </xf>
    <xf numFmtId="0" fontId="3" fillId="0" borderId="14" xfId="35" applyFont="1" applyBorder="1" applyAlignment="1">
      <alignment vertical="top"/>
      <protection/>
    </xf>
    <xf numFmtId="177" fontId="3" fillId="0" borderId="14" xfId="35" applyNumberFormat="1" applyFont="1" applyFill="1" applyBorder="1" applyAlignment="1">
      <alignment/>
      <protection/>
    </xf>
    <xf numFmtId="0" fontId="4" fillId="0" borderId="14" xfId="35" applyFont="1" applyBorder="1" applyAlignment="1">
      <alignment horizontal="left" vertical="top"/>
      <protection/>
    </xf>
    <xf numFmtId="0" fontId="3" fillId="0" borderId="14" xfId="40" applyFont="1" applyBorder="1" applyAlignment="1">
      <alignment horizontal="left" wrapText="1"/>
      <protection/>
    </xf>
    <xf numFmtId="0" fontId="3" fillId="0" borderId="14" xfId="40" applyFont="1" applyFill="1" applyBorder="1" applyAlignment="1">
      <alignment horizontal="left" wrapText="1"/>
      <protection/>
    </xf>
    <xf numFmtId="180" fontId="4" fillId="0" borderId="14" xfId="35" applyNumberFormat="1" applyFont="1" applyFill="1" applyBorder="1" applyAlignment="1">
      <alignment horizontal="right"/>
      <protection/>
    </xf>
    <xf numFmtId="0" fontId="4" fillId="0" borderId="14" xfId="35" applyFont="1" applyBorder="1" applyAlignment="1">
      <alignment horizontal="left" vertical="top" wrapText="1"/>
      <protection/>
    </xf>
    <xf numFmtId="180" fontId="3" fillId="0" borderId="14" xfId="35" applyNumberFormat="1" applyFont="1" applyFill="1" applyBorder="1" applyAlignment="1">
      <alignment horizontal="right"/>
      <protection/>
    </xf>
    <xf numFmtId="0" fontId="4" fillId="0" borderId="14" xfId="35" applyFont="1" applyBorder="1" applyAlignment="1">
      <alignment/>
      <protection/>
    </xf>
    <xf numFmtId="180" fontId="3" fillId="34" borderId="14" xfId="35" applyNumberFormat="1" applyFont="1" applyFill="1" applyBorder="1" applyAlignment="1">
      <alignment/>
      <protection/>
    </xf>
    <xf numFmtId="0" fontId="3" fillId="0" borderId="14" xfId="35" applyFont="1" applyBorder="1" applyAlignment="1">
      <alignment/>
      <protection/>
    </xf>
    <xf numFmtId="0" fontId="3" fillId="0" borderId="14" xfId="35" applyFont="1" applyBorder="1" applyAlignment="1">
      <alignment vertical="top" wrapText="1"/>
      <protection/>
    </xf>
    <xf numFmtId="0" fontId="4" fillId="0" borderId="0" xfId="35" applyFont="1" applyBorder="1" applyAlignment="1">
      <alignment vertical="top"/>
      <protection/>
    </xf>
    <xf numFmtId="180" fontId="4" fillId="0" borderId="0" xfId="35" applyNumberFormat="1" applyFont="1" applyFill="1" applyBorder="1" applyAlignment="1">
      <alignment horizontal="right"/>
      <protection/>
    </xf>
    <xf numFmtId="0" fontId="3" fillId="0" borderId="0" xfId="35" applyFont="1" applyAlignment="1">
      <alignment/>
      <protection/>
    </xf>
    <xf numFmtId="180" fontId="3" fillId="0" borderId="0" xfId="35" applyNumberFormat="1" applyFont="1" applyFill="1" applyAlignment="1">
      <alignment/>
      <protection/>
    </xf>
    <xf numFmtId="4" fontId="0" fillId="0" borderId="0" xfId="0" applyNumberFormat="1" applyAlignment="1">
      <alignment horizontal="center"/>
    </xf>
    <xf numFmtId="0" fontId="4" fillId="0" borderId="14" xfId="35" applyFont="1" applyBorder="1" applyAlignment="1">
      <alignment vertical="top" wrapText="1"/>
      <protection/>
    </xf>
    <xf numFmtId="0" fontId="36" fillId="0" borderId="0" xfId="38" applyFont="1" applyAlignment="1">
      <alignment horizontal="center"/>
      <protection/>
    </xf>
    <xf numFmtId="0" fontId="0" fillId="0" borderId="0" xfId="0" applyAlignment="1">
      <alignment horizontal="center"/>
    </xf>
    <xf numFmtId="0" fontId="36" fillId="0" borderId="0" xfId="38" applyFont="1" applyAlignment="1" quotePrefix="1">
      <alignment horizontal="left"/>
      <protection/>
    </xf>
    <xf numFmtId="0" fontId="6" fillId="0" borderId="0" xfId="38" applyFont="1">
      <alignment/>
      <protection/>
    </xf>
    <xf numFmtId="0" fontId="36" fillId="0" borderId="0" xfId="38" applyFont="1">
      <alignment/>
      <protection/>
    </xf>
    <xf numFmtId="0" fontId="6" fillId="0" borderId="0" xfId="38" applyFont="1" applyBorder="1">
      <alignment/>
      <protection/>
    </xf>
    <xf numFmtId="0" fontId="36" fillId="0" borderId="14" xfId="38" applyFont="1" applyBorder="1" applyAlignment="1">
      <alignment horizontal="center" vertical="center" wrapText="1"/>
      <protection/>
    </xf>
    <xf numFmtId="0" fontId="36" fillId="0" borderId="14" xfId="38" applyFont="1" applyBorder="1">
      <alignment/>
      <protection/>
    </xf>
    <xf numFmtId="0" fontId="6" fillId="0" borderId="14" xfId="38" applyFont="1" applyBorder="1">
      <alignment/>
      <protection/>
    </xf>
    <xf numFmtId="0" fontId="6" fillId="0" borderId="14" xfId="0" applyFont="1" applyBorder="1" applyAlignment="1">
      <alignment/>
    </xf>
    <xf numFmtId="0" fontId="36" fillId="0" borderId="14" xfId="38" applyFont="1" applyBorder="1" applyAlignment="1" quotePrefix="1">
      <alignment horizontal="left"/>
      <protection/>
    </xf>
    <xf numFmtId="0" fontId="6" fillId="0" borderId="14" xfId="38" applyFont="1" applyBorder="1" applyAlignment="1">
      <alignment horizontal="left"/>
      <protection/>
    </xf>
    <xf numFmtId="0" fontId="6" fillId="0" borderId="14" xfId="38" applyFont="1" applyBorder="1" applyAlignment="1">
      <alignment wrapText="1"/>
      <protection/>
    </xf>
    <xf numFmtId="0" fontId="6" fillId="0" borderId="14" xfId="38" applyFont="1" applyBorder="1" applyAlignment="1" quotePrefix="1">
      <alignment horizontal="left"/>
      <protection/>
    </xf>
    <xf numFmtId="0" fontId="36" fillId="0" borderId="14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0" xfId="38" applyFont="1" applyBorder="1">
      <alignment/>
      <protection/>
    </xf>
    <xf numFmtId="0" fontId="6" fillId="0" borderId="0" xfId="38" applyFont="1" applyBorder="1" applyAlignment="1" quotePrefix="1">
      <alignment horizontal="left"/>
      <protection/>
    </xf>
    <xf numFmtId="0" fontId="36" fillId="0" borderId="14" xfId="38" applyFont="1" applyBorder="1" applyAlignment="1">
      <alignment horizontal="center" vertical="center"/>
      <protection/>
    </xf>
    <xf numFmtId="0" fontId="6" fillId="0" borderId="0" xfId="38" applyFont="1" applyAlignment="1">
      <alignment horizont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CAP" xfId="38"/>
    <cellStyle name="Normal_JSCB Kyrgyzstan_2005_TB" xfId="39"/>
    <cellStyle name="Normal_Worksheet in   Fs" xfId="40"/>
    <cellStyle name="Normal_Worksheet in (C) 2243 IAS Transformation schedule 2003 &amp; Notes to FS - info for Memo" xfId="41"/>
    <cellStyle name="Normal_Worksheet in TB LS Blank Leadsheet Excel Template - Used by Trial Balance to Create Leadsheets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46">
      <selection activeCell="B60" sqref="B60"/>
    </sheetView>
  </sheetViews>
  <sheetFormatPr defaultColWidth="9.140625" defaultRowHeight="12.75"/>
  <cols>
    <col min="1" max="1" width="9.140625" style="4" customWidth="1"/>
    <col min="2" max="2" width="56.421875" style="4" bestFit="1" customWidth="1"/>
    <col min="3" max="3" width="7.00390625" style="4" hidden="1" customWidth="1"/>
    <col min="4" max="4" width="15.421875" style="6" customWidth="1"/>
    <col min="5" max="5" width="0.13671875" style="4" customWidth="1"/>
    <col min="6" max="6" width="18.421875" style="4" customWidth="1"/>
    <col min="7" max="7" width="11.57421875" style="4" customWidth="1"/>
    <col min="8" max="9" width="13.7109375" style="7" customWidth="1"/>
    <col min="10" max="10" width="11.00390625" style="4" bestFit="1" customWidth="1"/>
    <col min="11" max="16384" width="9.140625" style="4" customWidth="1"/>
  </cols>
  <sheetData>
    <row r="1" spans="1:9" ht="13.5" thickBot="1">
      <c r="A1" s="1" t="s">
        <v>84</v>
      </c>
      <c r="B1" s="2"/>
      <c r="C1" s="2"/>
      <c r="D1" s="3"/>
      <c r="E1" s="3"/>
      <c r="F1" s="3"/>
      <c r="G1" s="2"/>
      <c r="H1" s="5"/>
      <c r="I1" s="5"/>
    </row>
    <row r="3" spans="4:6" ht="12">
      <c r="D3" s="46" t="s">
        <v>75</v>
      </c>
      <c r="F3" s="45" t="s">
        <v>76</v>
      </c>
    </row>
    <row r="4" spans="2:9" ht="12.75" customHeight="1">
      <c r="B4" s="8"/>
      <c r="C4" s="8"/>
      <c r="D4" s="44" t="s">
        <v>79</v>
      </c>
      <c r="F4" s="44" t="s">
        <v>80</v>
      </c>
      <c r="H4" s="9"/>
      <c r="I4" s="9"/>
    </row>
    <row r="5" spans="2:9" ht="12.75" thickBot="1">
      <c r="B5" s="10"/>
      <c r="C5" s="11"/>
      <c r="D5" s="12" t="s">
        <v>0</v>
      </c>
      <c r="F5" s="12" t="s">
        <v>0</v>
      </c>
      <c r="H5" s="13"/>
      <c r="I5" s="13"/>
    </row>
    <row r="6" spans="2:6" ht="12">
      <c r="B6" s="14" t="s">
        <v>1</v>
      </c>
      <c r="C6" s="14"/>
      <c r="D6" s="15"/>
      <c r="F6" s="15"/>
    </row>
    <row r="7" spans="2:7" ht="12">
      <c r="B7" s="16" t="s">
        <v>2</v>
      </c>
      <c r="C7" s="17">
        <v>13</v>
      </c>
      <c r="D7" s="18">
        <v>635929</v>
      </c>
      <c r="F7" s="18">
        <v>453217</v>
      </c>
      <c r="G7" s="19"/>
    </row>
    <row r="8" spans="2:7" ht="12">
      <c r="B8" s="43" t="s">
        <v>71</v>
      </c>
      <c r="C8" s="17"/>
      <c r="D8" s="18">
        <v>469209</v>
      </c>
      <c r="F8" s="18">
        <v>241022</v>
      </c>
      <c r="G8" s="19"/>
    </row>
    <row r="9" spans="2:7" ht="12">
      <c r="B9" s="43" t="s">
        <v>72</v>
      </c>
      <c r="C9" s="17"/>
      <c r="D9" s="18">
        <v>467012</v>
      </c>
      <c r="F9" s="18">
        <v>642135</v>
      </c>
      <c r="G9" s="19"/>
    </row>
    <row r="10" spans="2:7" ht="12">
      <c r="B10" s="42" t="s">
        <v>73</v>
      </c>
      <c r="C10" s="17"/>
      <c r="D10" s="40">
        <f>D7+D8+D9</f>
        <v>1572150</v>
      </c>
      <c r="F10" s="40">
        <f>SUM(F7:F9)</f>
        <v>1336374</v>
      </c>
      <c r="G10" s="19"/>
    </row>
    <row r="12" spans="2:6" ht="36">
      <c r="B12" s="16" t="s">
        <v>3</v>
      </c>
      <c r="C12" s="17"/>
      <c r="D12" s="98"/>
      <c r="F12" s="20"/>
    </row>
    <row r="13" spans="2:6" ht="12">
      <c r="B13" s="21" t="s">
        <v>4</v>
      </c>
      <c r="C13" s="17">
        <v>14</v>
      </c>
      <c r="D13" s="98">
        <v>56515</v>
      </c>
      <c r="F13" s="20">
        <v>30</v>
      </c>
    </row>
    <row r="14" spans="2:6" ht="12">
      <c r="B14" s="21" t="s">
        <v>5</v>
      </c>
      <c r="C14" s="17">
        <v>14</v>
      </c>
      <c r="D14" s="98"/>
      <c r="F14" s="20"/>
    </row>
    <row r="15" spans="2:6" ht="12.75" customHeight="1">
      <c r="B15" s="16" t="s">
        <v>6</v>
      </c>
      <c r="D15" s="18"/>
      <c r="F15" s="18"/>
    </row>
    <row r="16" spans="2:6" ht="12.75" customHeight="1">
      <c r="B16" s="21" t="s">
        <v>4</v>
      </c>
      <c r="C16" s="17">
        <v>15</v>
      </c>
      <c r="D16" s="18"/>
      <c r="F16" s="18"/>
    </row>
    <row r="17" spans="2:6" ht="12.75" customHeight="1">
      <c r="B17" s="21" t="s">
        <v>5</v>
      </c>
      <c r="C17" s="17">
        <v>15</v>
      </c>
      <c r="D17" s="18"/>
      <c r="F17" s="18"/>
    </row>
    <row r="18" spans="2:6" ht="12.75" customHeight="1">
      <c r="B18" s="16" t="s">
        <v>7</v>
      </c>
      <c r="C18" s="17">
        <v>16</v>
      </c>
      <c r="D18" s="18">
        <v>273235</v>
      </c>
      <c r="F18" s="18">
        <v>506007</v>
      </c>
    </row>
    <row r="19" spans="2:6" ht="12.75" customHeight="1">
      <c r="B19" s="16" t="s">
        <v>8</v>
      </c>
      <c r="C19" s="17">
        <v>17</v>
      </c>
      <c r="D19" s="18">
        <v>3664277</v>
      </c>
      <c r="F19" s="18">
        <v>2689674</v>
      </c>
    </row>
    <row r="20" spans="2:6" ht="12.75" customHeight="1">
      <c r="B20" s="16" t="s">
        <v>69</v>
      </c>
      <c r="C20" s="17"/>
      <c r="D20" s="18">
        <v>-174186</v>
      </c>
      <c r="F20" s="18">
        <v>-156126</v>
      </c>
    </row>
    <row r="21" spans="2:6" ht="12.75" customHeight="1">
      <c r="B21" s="42" t="s">
        <v>70</v>
      </c>
      <c r="C21" s="17"/>
      <c r="D21" s="40">
        <f>SUM(D19:D20)</f>
        <v>3490091</v>
      </c>
      <c r="E21" s="41"/>
      <c r="F21" s="40">
        <f>SUM(F19:F20)</f>
        <v>2533548</v>
      </c>
    </row>
    <row r="22" spans="2:6" ht="12.75" customHeight="1">
      <c r="B22" s="16" t="s">
        <v>9</v>
      </c>
      <c r="C22" s="17">
        <v>18</v>
      </c>
      <c r="D22" s="18">
        <v>183840</v>
      </c>
      <c r="F22" s="18">
        <v>164366</v>
      </c>
    </row>
    <row r="23" spans="2:6" ht="12.75" customHeight="1">
      <c r="B23" s="16" t="s">
        <v>10</v>
      </c>
      <c r="C23" s="17"/>
      <c r="D23" s="18"/>
      <c r="F23" s="18"/>
    </row>
    <row r="24" spans="2:6" ht="12.75" customHeight="1">
      <c r="B24" s="16" t="s">
        <v>11</v>
      </c>
      <c r="C24" s="17"/>
      <c r="D24" s="18"/>
      <c r="F24" s="18"/>
    </row>
    <row r="25" spans="2:6" ht="12.75" customHeight="1">
      <c r="B25" s="16" t="s">
        <v>12</v>
      </c>
      <c r="C25" s="17"/>
      <c r="D25" s="18"/>
      <c r="F25" s="18"/>
    </row>
    <row r="26" spans="2:6" ht="12.75" customHeight="1">
      <c r="B26" s="16" t="s">
        <v>13</v>
      </c>
      <c r="C26" s="17">
        <v>19</v>
      </c>
      <c r="D26" s="18">
        <v>216214</v>
      </c>
      <c r="F26" s="18">
        <v>156556</v>
      </c>
    </row>
    <row r="27" spans="2:6" ht="12.75" customHeight="1">
      <c r="B27" s="16" t="s">
        <v>14</v>
      </c>
      <c r="C27" s="17">
        <v>12</v>
      </c>
      <c r="D27" s="18"/>
      <c r="F27" s="18"/>
    </row>
    <row r="28" spans="2:6" ht="12.75" customHeight="1">
      <c r="B28" s="22" t="s">
        <v>15</v>
      </c>
      <c r="C28" s="17">
        <v>20</v>
      </c>
      <c r="D28" s="92">
        <v>166853</v>
      </c>
      <c r="F28" s="18">
        <v>181874</v>
      </c>
    </row>
    <row r="29" spans="2:9" ht="13.5" customHeight="1" thickBot="1">
      <c r="B29" s="14" t="s">
        <v>16</v>
      </c>
      <c r="C29" s="14"/>
      <c r="D29" s="23">
        <f>D10+D18+D21+D22+D23+D24+D25+D26+D27+D28+D13+D14</f>
        <v>5958898</v>
      </c>
      <c r="E29" s="23">
        <f>E10+E12+E13+E14+E15+E16+E17+E18+E21+E22+E23+E24+E25+E26+E27+E28</f>
        <v>0</v>
      </c>
      <c r="F29" s="23">
        <f>F10+F12+F13+F14+F15+F16+F17+F18+F21+F22+F23+F24+F25+F26+F27+F28</f>
        <v>4878755</v>
      </c>
      <c r="G29" s="34"/>
      <c r="H29" s="24"/>
      <c r="I29" s="24"/>
    </row>
    <row r="30" spans="2:6" ht="12.75" thickTop="1">
      <c r="B30" s="22"/>
      <c r="C30" s="22"/>
      <c r="D30" s="25"/>
      <c r="F30" s="25"/>
    </row>
    <row r="31" spans="2:6" ht="12">
      <c r="B31" s="14" t="s">
        <v>17</v>
      </c>
      <c r="C31" s="14"/>
      <c r="D31" s="25"/>
      <c r="F31" s="25"/>
    </row>
    <row r="32" spans="2:6" ht="36">
      <c r="B32" s="22" t="s">
        <v>18</v>
      </c>
      <c r="C32" s="17">
        <v>14</v>
      </c>
      <c r="D32" s="93">
        <v>51139</v>
      </c>
      <c r="F32" s="26">
        <v>3092</v>
      </c>
    </row>
    <row r="33" spans="2:6" ht="12">
      <c r="B33" s="27" t="s">
        <v>19</v>
      </c>
      <c r="C33" s="17">
        <v>21</v>
      </c>
      <c r="D33" s="92">
        <v>383458</v>
      </c>
      <c r="F33" s="18">
        <v>361068</v>
      </c>
    </row>
    <row r="34" spans="2:6" ht="12">
      <c r="B34" s="28" t="s">
        <v>20</v>
      </c>
      <c r="C34" s="17">
        <v>22</v>
      </c>
      <c r="D34" s="92">
        <v>4274698</v>
      </c>
      <c r="F34" s="18">
        <v>3515672</v>
      </c>
    </row>
    <row r="35" spans="2:6" ht="12">
      <c r="B35" s="28" t="s">
        <v>21</v>
      </c>
      <c r="C35" s="17"/>
      <c r="D35" s="18"/>
      <c r="F35" s="18"/>
    </row>
    <row r="36" spans="2:6" ht="12">
      <c r="B36" s="28" t="s">
        <v>22</v>
      </c>
      <c r="C36" s="17">
        <v>23</v>
      </c>
      <c r="D36" s="18"/>
      <c r="F36" s="18">
        <v>567</v>
      </c>
    </row>
    <row r="37" spans="2:6" ht="12">
      <c r="B37" s="28" t="s">
        <v>23</v>
      </c>
      <c r="C37" s="17">
        <v>23</v>
      </c>
      <c r="D37" s="99">
        <v>403490</v>
      </c>
      <c r="F37" s="18">
        <v>254311</v>
      </c>
    </row>
    <row r="38" spans="2:6" ht="12">
      <c r="B38" s="28" t="s">
        <v>24</v>
      </c>
      <c r="C38" s="17"/>
      <c r="D38" s="18">
        <v>149</v>
      </c>
      <c r="F38" s="18"/>
    </row>
    <row r="39" spans="2:6" ht="12">
      <c r="B39" s="28" t="s">
        <v>25</v>
      </c>
      <c r="C39" s="17">
        <v>12</v>
      </c>
      <c r="D39" s="18">
        <v>3320</v>
      </c>
      <c r="F39" s="18">
        <v>2000</v>
      </c>
    </row>
    <row r="40" spans="2:6" ht="12">
      <c r="B40" s="28" t="s">
        <v>26</v>
      </c>
      <c r="C40" s="17">
        <v>24</v>
      </c>
      <c r="D40" s="92">
        <v>122215</v>
      </c>
      <c r="F40" s="18">
        <v>130988</v>
      </c>
    </row>
    <row r="41" spans="2:9" ht="12.75" customHeight="1">
      <c r="B41" s="14" t="s">
        <v>27</v>
      </c>
      <c r="C41" s="14"/>
      <c r="D41" s="29">
        <f>SUM(D32:D40)</f>
        <v>5238469</v>
      </c>
      <c r="F41" s="29">
        <f>SUM(F32:F40)</f>
        <v>4267698</v>
      </c>
      <c r="G41" s="34"/>
      <c r="H41" s="24"/>
      <c r="I41" s="24"/>
    </row>
    <row r="42" spans="2:8" ht="12">
      <c r="B42" s="22"/>
      <c r="C42" s="22"/>
      <c r="D42" s="25"/>
      <c r="F42" s="25"/>
      <c r="H42" s="24"/>
    </row>
    <row r="43" spans="2:6" ht="12.75" customHeight="1">
      <c r="B43" s="14" t="s">
        <v>28</v>
      </c>
      <c r="C43" s="14"/>
      <c r="D43" s="25"/>
      <c r="F43" s="25"/>
    </row>
    <row r="44" spans="2:6" ht="12.75" customHeight="1">
      <c r="B44" s="22" t="s">
        <v>29</v>
      </c>
      <c r="C44" s="17">
        <v>25</v>
      </c>
      <c r="D44" s="18">
        <v>623092</v>
      </c>
      <c r="F44" s="18">
        <v>521894</v>
      </c>
    </row>
    <row r="45" spans="2:4" ht="12.75" customHeight="1">
      <c r="B45" s="22" t="s">
        <v>30</v>
      </c>
      <c r="C45" s="22"/>
      <c r="D45" s="18"/>
    </row>
    <row r="46" spans="2:6" ht="12.75" customHeight="1">
      <c r="B46" s="30" t="s">
        <v>31</v>
      </c>
      <c r="C46" s="22"/>
      <c r="D46" s="18"/>
      <c r="F46" s="18"/>
    </row>
    <row r="47" spans="2:6" ht="24">
      <c r="B47" s="22" t="s">
        <v>32</v>
      </c>
      <c r="C47" s="22"/>
      <c r="D47" s="18">
        <v>18</v>
      </c>
      <c r="F47" s="18">
        <v>28</v>
      </c>
    </row>
    <row r="48" spans="2:6" ht="12.75" customHeight="1">
      <c r="B48" s="22" t="s">
        <v>33</v>
      </c>
      <c r="C48" s="22"/>
      <c r="D48" s="18"/>
      <c r="F48" s="18"/>
    </row>
    <row r="49" spans="2:6" ht="12.75" customHeight="1">
      <c r="B49" s="22" t="s">
        <v>34</v>
      </c>
      <c r="C49" s="22"/>
      <c r="D49" s="90">
        <v>97319</v>
      </c>
      <c r="E49" s="32"/>
      <c r="F49" s="31">
        <v>89135</v>
      </c>
    </row>
    <row r="50" spans="2:9" ht="12.75" customHeight="1">
      <c r="B50" s="33" t="s">
        <v>35</v>
      </c>
      <c r="C50" s="14"/>
      <c r="D50" s="34">
        <f>SUM(D44:D49)</f>
        <v>720429</v>
      </c>
      <c r="F50" s="34">
        <f>SUM(F44:F49)</f>
        <v>611057</v>
      </c>
      <c r="H50" s="35"/>
      <c r="I50" s="35"/>
    </row>
    <row r="51" spans="2:9" ht="12.75" customHeight="1">
      <c r="B51" s="22" t="s">
        <v>36</v>
      </c>
      <c r="C51" s="14"/>
      <c r="D51" s="36"/>
      <c r="F51" s="36"/>
      <c r="H51" s="35"/>
      <c r="I51" s="35"/>
    </row>
    <row r="52" spans="2:9" ht="12.75" customHeight="1">
      <c r="B52" s="14" t="s">
        <v>37</v>
      </c>
      <c r="C52" s="14"/>
      <c r="D52" s="29">
        <f>SUM(D50:D51)</f>
        <v>720429</v>
      </c>
      <c r="F52" s="29">
        <f>SUM(F50:F51)</f>
        <v>611057</v>
      </c>
      <c r="H52" s="35"/>
      <c r="I52" s="35"/>
    </row>
    <row r="53" spans="2:9" ht="13.5" customHeight="1" thickBot="1">
      <c r="B53" s="37" t="s">
        <v>38</v>
      </c>
      <c r="C53" s="37"/>
      <c r="D53" s="23">
        <f>D41+D52</f>
        <v>5958898</v>
      </c>
      <c r="F53" s="23">
        <f>F41+F52</f>
        <v>4878755</v>
      </c>
      <c r="H53" s="24"/>
      <c r="I53" s="24"/>
    </row>
    <row r="54" spans="2:9" ht="12.75" thickTop="1">
      <c r="B54" s="22"/>
      <c r="C54" s="22"/>
      <c r="D54" s="4"/>
      <c r="H54" s="25"/>
      <c r="I54" s="25"/>
    </row>
    <row r="55" spans="2:6" ht="12">
      <c r="B55" s="38"/>
      <c r="D55" s="39">
        <f>D53-D29</f>
        <v>0</v>
      </c>
      <c r="E55" s="39">
        <f>E53-E29</f>
        <v>0</v>
      </c>
      <c r="F55" s="39">
        <f>F53-F29</f>
        <v>0</v>
      </c>
    </row>
    <row r="58" spans="2:6" ht="12">
      <c r="B58" s="4" t="s">
        <v>85</v>
      </c>
      <c r="F58" s="4" t="s">
        <v>86</v>
      </c>
    </row>
    <row r="61" spans="2:6" ht="12">
      <c r="B61" s="4" t="s">
        <v>74</v>
      </c>
      <c r="F61" s="4" t="s">
        <v>39</v>
      </c>
    </row>
    <row r="62" ht="12">
      <c r="D62" s="20"/>
    </row>
    <row r="64" ht="12">
      <c r="B64" s="4" t="s">
        <v>82</v>
      </c>
    </row>
  </sheetData>
  <sheetProtection/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8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48.57421875" style="0" customWidth="1"/>
    <col min="2" max="2" width="17.00390625" style="0" customWidth="1"/>
    <col min="3" max="3" width="15.00390625" style="0" customWidth="1"/>
  </cols>
  <sheetData>
    <row r="1" spans="1:3" ht="15.75">
      <c r="A1" s="100" t="s">
        <v>87</v>
      </c>
      <c r="B1" s="101"/>
      <c r="C1" s="101"/>
    </row>
    <row r="2" spans="1:3" ht="12.75">
      <c r="A2" s="102" t="s">
        <v>88</v>
      </c>
      <c r="B2" s="101"/>
      <c r="C2" s="4"/>
    </row>
    <row r="3" spans="1:3" ht="12.75">
      <c r="A3" s="102" t="s">
        <v>89</v>
      </c>
      <c r="B3" s="101"/>
      <c r="C3" s="4"/>
    </row>
    <row r="4" spans="1:3" ht="12.75">
      <c r="A4" s="102" t="s">
        <v>90</v>
      </c>
      <c r="B4" s="101"/>
      <c r="C4" s="4"/>
    </row>
    <row r="5" spans="1:3" ht="12.75">
      <c r="A5" s="4"/>
      <c r="B5" s="4"/>
      <c r="C5" s="4"/>
    </row>
    <row r="6" spans="1:3" ht="62.25" customHeight="1">
      <c r="A6" s="103"/>
      <c r="B6" s="104" t="s">
        <v>91</v>
      </c>
      <c r="C6" s="104" t="s">
        <v>92</v>
      </c>
    </row>
    <row r="7" spans="1:3" ht="30">
      <c r="A7" s="126" t="s">
        <v>93</v>
      </c>
      <c r="B7" s="105" t="s">
        <v>94</v>
      </c>
      <c r="C7" s="105" t="s">
        <v>94</v>
      </c>
    </row>
    <row r="8" spans="1:3" ht="12.75">
      <c r="A8" s="106" t="s">
        <v>40</v>
      </c>
      <c r="B8" s="107">
        <v>356757</v>
      </c>
      <c r="C8" s="107">
        <v>281259</v>
      </c>
    </row>
    <row r="9" spans="1:3" ht="12.75">
      <c r="A9" s="106" t="s">
        <v>41</v>
      </c>
      <c r="B9" s="107">
        <v>-104572</v>
      </c>
      <c r="C9" s="107">
        <v>-91542</v>
      </c>
    </row>
    <row r="10" spans="1:3" ht="12.75">
      <c r="A10" s="106" t="s">
        <v>43</v>
      </c>
      <c r="B10" s="107">
        <v>94166</v>
      </c>
      <c r="C10" s="107">
        <v>85522</v>
      </c>
    </row>
    <row r="11" spans="1:3" ht="12.75">
      <c r="A11" s="106" t="s">
        <v>44</v>
      </c>
      <c r="B11" s="107">
        <v>-812</v>
      </c>
      <c r="C11" s="107">
        <v>-347</v>
      </c>
    </row>
    <row r="12" spans="1:3" ht="51" customHeight="1">
      <c r="A12" s="108" t="s">
        <v>95</v>
      </c>
      <c r="B12" s="107">
        <v>924</v>
      </c>
      <c r="C12" s="107">
        <v>0</v>
      </c>
    </row>
    <row r="13" spans="1:3" ht="12.75">
      <c r="A13" s="106" t="s">
        <v>96</v>
      </c>
      <c r="B13" s="107">
        <v>32389</v>
      </c>
      <c r="C13" s="107">
        <v>23402</v>
      </c>
    </row>
    <row r="14" spans="1:3" ht="12.75">
      <c r="A14" s="106" t="s">
        <v>97</v>
      </c>
      <c r="B14" s="107">
        <v>0</v>
      </c>
      <c r="C14" s="107">
        <v>0</v>
      </c>
    </row>
    <row r="15" spans="1:3" ht="12.75">
      <c r="A15" s="106" t="s">
        <v>98</v>
      </c>
      <c r="B15" s="107">
        <v>1769</v>
      </c>
      <c r="C15" s="107">
        <v>20662</v>
      </c>
    </row>
    <row r="16" spans="1:3" ht="12.75">
      <c r="A16" s="106" t="s">
        <v>54</v>
      </c>
      <c r="B16" s="107">
        <v>-236042</v>
      </c>
      <c r="C16" s="107">
        <v>-214802</v>
      </c>
    </row>
    <row r="17" spans="1:3" ht="12.75">
      <c r="A17" s="109"/>
      <c r="B17" s="110"/>
      <c r="C17" s="110"/>
    </row>
    <row r="18" spans="1:3" ht="12.75">
      <c r="A18" s="111" t="s">
        <v>99</v>
      </c>
      <c r="B18" s="110"/>
      <c r="C18" s="110"/>
    </row>
    <row r="19" spans="1:3" ht="40.5" customHeight="1">
      <c r="A19" s="112" t="s">
        <v>18</v>
      </c>
      <c r="B19" s="107">
        <v>-56337</v>
      </c>
      <c r="C19" s="107">
        <v>53458</v>
      </c>
    </row>
    <row r="20" spans="1:3" ht="12.75">
      <c r="A20" s="106" t="s">
        <v>100</v>
      </c>
      <c r="B20" s="107">
        <v>0</v>
      </c>
      <c r="C20" s="107">
        <v>0</v>
      </c>
    </row>
    <row r="21" spans="1:3" ht="12.75">
      <c r="A21" s="106" t="s">
        <v>101</v>
      </c>
      <c r="B21" s="107">
        <v>0</v>
      </c>
      <c r="C21" s="107">
        <v>0</v>
      </c>
    </row>
    <row r="22" spans="1:3" ht="12.75" customHeight="1">
      <c r="A22" s="113" t="s">
        <v>7</v>
      </c>
      <c r="B22" s="107">
        <v>-55226</v>
      </c>
      <c r="C22" s="107">
        <v>-143265</v>
      </c>
    </row>
    <row r="23" spans="1:3" ht="15" customHeight="1">
      <c r="A23" s="113" t="s">
        <v>8</v>
      </c>
      <c r="B23" s="107">
        <v>-490421</v>
      </c>
      <c r="C23" s="107">
        <v>-366060</v>
      </c>
    </row>
    <row r="24" spans="1:3" ht="12.75">
      <c r="A24" s="106" t="s">
        <v>15</v>
      </c>
      <c r="B24" s="107">
        <v>18051</v>
      </c>
      <c r="C24" s="107">
        <v>-78758</v>
      </c>
    </row>
    <row r="25" spans="1:3" ht="12.75">
      <c r="A25" s="106"/>
      <c r="B25" s="114"/>
      <c r="C25" s="114"/>
    </row>
    <row r="26" spans="1:3" ht="12.75">
      <c r="A26" s="111" t="s">
        <v>102</v>
      </c>
      <c r="B26" s="107"/>
      <c r="C26" s="107"/>
    </row>
    <row r="27" spans="1:3" ht="41.25" customHeight="1">
      <c r="A27" s="108" t="s">
        <v>18</v>
      </c>
      <c r="B27" s="107">
        <v>0</v>
      </c>
      <c r="C27" s="107">
        <v>0</v>
      </c>
    </row>
    <row r="28" spans="1:3" ht="14.25" customHeight="1">
      <c r="A28" s="113" t="s">
        <v>19</v>
      </c>
      <c r="B28" s="107">
        <v>78481</v>
      </c>
      <c r="C28" s="107">
        <v>-92243</v>
      </c>
    </row>
    <row r="29" spans="1:3" ht="12.75">
      <c r="A29" s="106" t="s">
        <v>20</v>
      </c>
      <c r="B29" s="107">
        <v>486921</v>
      </c>
      <c r="C29" s="107">
        <v>413871</v>
      </c>
    </row>
    <row r="30" spans="1:3" ht="12.75">
      <c r="A30" s="106" t="s">
        <v>103</v>
      </c>
      <c r="B30" s="107">
        <v>191837</v>
      </c>
      <c r="C30" s="107"/>
    </row>
    <row r="31" spans="1:3" ht="12.75">
      <c r="A31" s="106" t="s">
        <v>26</v>
      </c>
      <c r="B31" s="107">
        <v>50926</v>
      </c>
      <c r="C31" s="107">
        <v>9362</v>
      </c>
    </row>
    <row r="32" spans="1:3" ht="39.75" customHeight="1">
      <c r="A32" s="115" t="s">
        <v>104</v>
      </c>
      <c r="B32" s="114">
        <f>SUM(B8:B31)</f>
        <v>368811</v>
      </c>
      <c r="C32" s="114">
        <f>SUM(C8:C31)</f>
        <v>-99481</v>
      </c>
    </row>
    <row r="33" spans="1:3" ht="12.75">
      <c r="A33" s="109"/>
      <c r="B33" s="110"/>
      <c r="C33" s="110"/>
    </row>
    <row r="34" spans="1:3" ht="12.75">
      <c r="A34" s="106" t="s">
        <v>105</v>
      </c>
      <c r="B34" s="116">
        <v>-6904</v>
      </c>
      <c r="C34" s="116">
        <v>-7788</v>
      </c>
    </row>
    <row r="35" spans="1:3" ht="12.75">
      <c r="A35" s="109"/>
      <c r="B35" s="107"/>
      <c r="C35" s="107"/>
    </row>
    <row r="36" spans="1:3" ht="12.75">
      <c r="A36" s="111" t="s">
        <v>106</v>
      </c>
      <c r="B36" s="114">
        <f>SUM(B32:B34)</f>
        <v>361907</v>
      </c>
      <c r="C36" s="114">
        <f>SUM(C32:C34)</f>
        <v>-107269</v>
      </c>
    </row>
    <row r="37" spans="1:3" ht="12.75">
      <c r="A37" s="109"/>
      <c r="B37" s="107"/>
      <c r="C37" s="107"/>
    </row>
    <row r="38" spans="1:3" ht="12.75">
      <c r="A38" s="103" t="s">
        <v>107</v>
      </c>
      <c r="B38" s="107"/>
      <c r="C38" s="107"/>
    </row>
    <row r="39" spans="1:3" ht="24">
      <c r="A39" s="120" t="s">
        <v>108</v>
      </c>
      <c r="B39" s="116">
        <v>-80975</v>
      </c>
      <c r="C39" s="116">
        <v>-84200</v>
      </c>
    </row>
    <row r="40" spans="1:3" ht="24">
      <c r="A40" s="120" t="s">
        <v>109</v>
      </c>
      <c r="B40" s="107">
        <v>84200</v>
      </c>
      <c r="C40" s="107">
        <v>199500</v>
      </c>
    </row>
    <row r="41" spans="1:3" ht="24">
      <c r="A41" s="108" t="s">
        <v>110</v>
      </c>
      <c r="B41" s="107">
        <v>-61409</v>
      </c>
      <c r="C41" s="107">
        <v>-73781</v>
      </c>
    </row>
    <row r="42" spans="1:3" ht="12.75">
      <c r="A42" s="106" t="s">
        <v>111</v>
      </c>
      <c r="B42" s="107">
        <v>0</v>
      </c>
      <c r="C42" s="107">
        <v>26579</v>
      </c>
    </row>
    <row r="43" spans="1:3" ht="12.75">
      <c r="A43" s="117" t="s">
        <v>112</v>
      </c>
      <c r="B43" s="114">
        <f>SUM(B39:B42)</f>
        <v>-58184</v>
      </c>
      <c r="C43" s="114">
        <f>SUM(C39:C42)</f>
        <v>68098</v>
      </c>
    </row>
    <row r="44" spans="1:3" ht="12.75">
      <c r="A44" s="106"/>
      <c r="B44" s="107"/>
      <c r="C44" s="107"/>
    </row>
    <row r="45" spans="1:3" ht="12.75">
      <c r="A45" s="103" t="s">
        <v>113</v>
      </c>
      <c r="B45" s="107"/>
      <c r="C45" s="107"/>
    </row>
    <row r="46" spans="1:3" ht="12.75">
      <c r="A46" s="109" t="s">
        <v>114</v>
      </c>
      <c r="B46" s="107">
        <v>0</v>
      </c>
      <c r="C46" s="107">
        <v>0</v>
      </c>
    </row>
    <row r="47" spans="1:3" ht="12.75">
      <c r="A47" s="109" t="s">
        <v>115</v>
      </c>
      <c r="B47" s="118">
        <v>-256</v>
      </c>
      <c r="C47" s="107">
        <v>1347</v>
      </c>
    </row>
    <row r="48" spans="1:3" ht="12.75">
      <c r="A48" s="106" t="s">
        <v>116</v>
      </c>
      <c r="B48" s="107">
        <v>0</v>
      </c>
      <c r="C48" s="107">
        <v>-618</v>
      </c>
    </row>
    <row r="49" spans="1:3" ht="12.75">
      <c r="A49" s="106" t="s">
        <v>117</v>
      </c>
      <c r="B49" s="107">
        <v>-101966</v>
      </c>
      <c r="C49" s="107">
        <v>-101648</v>
      </c>
    </row>
    <row r="50" spans="1:3" ht="12.75">
      <c r="A50" s="106" t="s">
        <v>118</v>
      </c>
      <c r="B50" s="116">
        <v>-101307</v>
      </c>
      <c r="C50" s="116">
        <v>-33805</v>
      </c>
    </row>
    <row r="51" spans="1:3" ht="12.75">
      <c r="A51" s="117" t="s">
        <v>119</v>
      </c>
      <c r="B51" s="114">
        <f>SUM(B46:B50)</f>
        <v>-203529</v>
      </c>
      <c r="C51" s="114">
        <f>SUM(C46:C50)</f>
        <v>-134724</v>
      </c>
    </row>
    <row r="52" spans="1:3" ht="12.75">
      <c r="A52" s="119"/>
      <c r="B52" s="107"/>
      <c r="C52" s="107"/>
    </row>
    <row r="53" spans="1:3" ht="12.75">
      <c r="A53" s="117" t="s">
        <v>120</v>
      </c>
      <c r="B53" s="114">
        <f>SUM(B51,B43,B36)</f>
        <v>100194</v>
      </c>
      <c r="C53" s="114">
        <f>SUM(C51,C43,C36)</f>
        <v>-173895</v>
      </c>
    </row>
    <row r="54" spans="1:3" ht="27" customHeight="1">
      <c r="A54" s="120" t="s">
        <v>121</v>
      </c>
      <c r="B54" s="107">
        <v>3161</v>
      </c>
      <c r="C54" s="107">
        <v>-6543</v>
      </c>
    </row>
    <row r="55" spans="1:3" ht="12.75">
      <c r="A55" s="109" t="s">
        <v>122</v>
      </c>
      <c r="B55" s="107">
        <v>1468795</v>
      </c>
      <c r="C55" s="107">
        <v>1546812</v>
      </c>
    </row>
    <row r="56" spans="1:3" ht="12.75">
      <c r="A56" s="103" t="s">
        <v>123</v>
      </c>
      <c r="B56" s="114">
        <f>SUM(B53:B55)</f>
        <v>1572150</v>
      </c>
      <c r="C56" s="114">
        <f>SUM(C53:C55)</f>
        <v>1366374</v>
      </c>
    </row>
    <row r="57" spans="1:3" ht="12.75">
      <c r="A57" s="121"/>
      <c r="B57" s="122"/>
      <c r="C57" s="122"/>
    </row>
    <row r="58" spans="1:3" ht="12.75">
      <c r="A58" s="121"/>
      <c r="B58" s="122"/>
      <c r="C58" s="122"/>
    </row>
    <row r="59" spans="1:3" ht="12.75">
      <c r="A59" s="121"/>
      <c r="B59" s="122"/>
      <c r="C59" s="122"/>
    </row>
    <row r="60" spans="1:3" ht="12.75">
      <c r="A60" s="123"/>
      <c r="B60" s="124"/>
      <c r="C60" s="124"/>
    </row>
    <row r="61" spans="1:3" ht="12.75">
      <c r="A61" t="s">
        <v>85</v>
      </c>
      <c r="B61" s="125"/>
      <c r="C61" t="s">
        <v>86</v>
      </c>
    </row>
    <row r="62" ht="12.75">
      <c r="B62" s="125"/>
    </row>
    <row r="65" spans="1:3" ht="12.75">
      <c r="A65" t="s">
        <v>124</v>
      </c>
      <c r="C65" t="s">
        <v>39</v>
      </c>
    </row>
    <row r="66" spans="1:3" ht="12.75">
      <c r="A66" s="4"/>
      <c r="B66" s="4"/>
      <c r="C66" s="4"/>
    </row>
    <row r="67" spans="1:3" ht="12.75">
      <c r="A67" s="4"/>
      <c r="B67" s="4"/>
      <c r="C67" s="4"/>
    </row>
    <row r="68" spans="1:3" ht="12.75">
      <c r="A68" s="4" t="s">
        <v>125</v>
      </c>
      <c r="B68" s="4"/>
      <c r="C68" s="4"/>
    </row>
  </sheetData>
  <sheetProtection/>
  <mergeCells count="4">
    <mergeCell ref="A1:C1"/>
    <mergeCell ref="A2:B2"/>
    <mergeCell ref="A3:B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7.8515625" style="0" customWidth="1"/>
    <col min="3" max="3" width="12.140625" style="0" customWidth="1"/>
    <col min="5" max="5" width="13.140625" style="0" customWidth="1"/>
    <col min="6" max="6" width="14.8515625" style="0" customWidth="1"/>
    <col min="7" max="7" width="10.421875" style="0" customWidth="1"/>
  </cols>
  <sheetData>
    <row r="1" spans="1:8" ht="12.75">
      <c r="A1" s="127" t="s">
        <v>126</v>
      </c>
      <c r="B1" s="128"/>
      <c r="C1" s="128"/>
      <c r="D1" s="128"/>
      <c r="E1" s="128"/>
      <c r="F1" s="128"/>
      <c r="G1" s="129"/>
      <c r="H1" s="129"/>
    </row>
    <row r="2" spans="1:8" ht="25.5">
      <c r="A2" s="146" t="s">
        <v>127</v>
      </c>
      <c r="B2" s="128"/>
      <c r="C2" s="128"/>
      <c r="D2" s="128"/>
      <c r="E2" s="128"/>
      <c r="F2" s="128"/>
      <c r="G2" s="130"/>
      <c r="H2" s="130"/>
    </row>
    <row r="3" spans="1:8" ht="12.75">
      <c r="A3" s="131"/>
      <c r="B3" s="130"/>
      <c r="C3" s="130"/>
      <c r="D3" s="130"/>
      <c r="E3" s="130"/>
      <c r="F3" s="130"/>
      <c r="G3" s="130"/>
      <c r="H3" s="130"/>
    </row>
    <row r="4" spans="1:8" ht="12.75">
      <c r="A4" s="132"/>
      <c r="B4" s="132"/>
      <c r="C4" s="132"/>
      <c r="D4" s="132"/>
      <c r="E4" s="132"/>
      <c r="F4" s="132"/>
      <c r="G4" s="132"/>
      <c r="H4" s="132"/>
    </row>
    <row r="5" spans="1:8" ht="76.5" customHeight="1">
      <c r="A5" s="145"/>
      <c r="B5" s="133" t="s">
        <v>128</v>
      </c>
      <c r="C5" s="133" t="s">
        <v>129</v>
      </c>
      <c r="D5" s="133" t="s">
        <v>130</v>
      </c>
      <c r="E5" s="133" t="s">
        <v>131</v>
      </c>
      <c r="F5" s="133" t="s">
        <v>132</v>
      </c>
      <c r="G5" s="133" t="s">
        <v>133</v>
      </c>
      <c r="H5" s="133" t="s">
        <v>134</v>
      </c>
    </row>
    <row r="6" spans="1:8" ht="12.75">
      <c r="A6" s="134"/>
      <c r="B6" s="135"/>
      <c r="C6" s="135"/>
      <c r="D6" s="135"/>
      <c r="E6" s="135"/>
      <c r="F6" s="135"/>
      <c r="G6" s="135"/>
      <c r="H6" s="135"/>
    </row>
    <row r="7" spans="1:8" ht="12.75">
      <c r="A7" s="136" t="s">
        <v>135</v>
      </c>
      <c r="B7" s="134">
        <v>521126</v>
      </c>
      <c r="C7" s="134">
        <v>0</v>
      </c>
      <c r="D7" s="134">
        <v>18</v>
      </c>
      <c r="E7" s="134">
        <v>248268</v>
      </c>
      <c r="F7" s="134">
        <v>0</v>
      </c>
      <c r="G7" s="134">
        <v>0</v>
      </c>
      <c r="H7" s="134">
        <f>SUM(B7:G7)</f>
        <v>769412</v>
      </c>
    </row>
    <row r="8" spans="1:8" ht="12.75">
      <c r="A8" s="137"/>
      <c r="B8" s="135"/>
      <c r="C8" s="135"/>
      <c r="D8" s="135"/>
      <c r="E8" s="135"/>
      <c r="F8" s="135"/>
      <c r="G8" s="135"/>
      <c r="H8" s="135"/>
    </row>
    <row r="9" spans="1:8" ht="12.75">
      <c r="A9" s="137" t="s">
        <v>136</v>
      </c>
      <c r="B9" s="135"/>
      <c r="C9" s="135"/>
      <c r="D9" s="135"/>
      <c r="E9" s="135"/>
      <c r="F9" s="135"/>
      <c r="G9" s="135"/>
      <c r="H9" s="135"/>
    </row>
    <row r="10" spans="1:8" ht="12.75">
      <c r="A10" s="138" t="s">
        <v>137</v>
      </c>
      <c r="B10" s="135"/>
      <c r="C10" s="135"/>
      <c r="D10" s="135"/>
      <c r="E10" s="135"/>
      <c r="F10" s="135"/>
      <c r="G10" s="135"/>
      <c r="H10" s="135"/>
    </row>
    <row r="11" spans="1:8" ht="12.75">
      <c r="A11" s="138"/>
      <c r="B11" s="135"/>
      <c r="C11" s="135"/>
      <c r="D11" s="135"/>
      <c r="E11" s="135"/>
      <c r="F11" s="135"/>
      <c r="G11" s="135"/>
      <c r="H11" s="135"/>
    </row>
    <row r="12" spans="1:8" ht="12.75">
      <c r="A12" s="135" t="s">
        <v>138</v>
      </c>
      <c r="B12" s="135"/>
      <c r="C12" s="135"/>
      <c r="D12" s="135"/>
      <c r="E12" s="135"/>
      <c r="F12" s="135"/>
      <c r="G12" s="135"/>
      <c r="H12" s="135"/>
    </row>
    <row r="13" spans="1:8" ht="12.75">
      <c r="A13" s="135"/>
      <c r="B13" s="135"/>
      <c r="C13" s="135"/>
      <c r="D13" s="135"/>
      <c r="E13" s="135"/>
      <c r="F13" s="135"/>
      <c r="G13" s="135"/>
      <c r="H13" s="135"/>
    </row>
    <row r="14" spans="1:8" ht="27" customHeight="1">
      <c r="A14" s="139" t="s">
        <v>139</v>
      </c>
      <c r="B14" s="135"/>
      <c r="C14" s="135"/>
      <c r="D14" s="135"/>
      <c r="E14" s="135"/>
      <c r="F14" s="135"/>
      <c r="G14" s="135"/>
      <c r="H14" s="135"/>
    </row>
    <row r="15" spans="1:8" ht="12.75">
      <c r="A15" s="135"/>
      <c r="B15" s="135"/>
      <c r="C15" s="135"/>
      <c r="D15" s="135"/>
      <c r="E15" s="135"/>
      <c r="F15" s="135"/>
      <c r="G15" s="135"/>
      <c r="H15" s="135"/>
    </row>
    <row r="16" spans="1:8" ht="12.75">
      <c r="A16" s="135" t="s">
        <v>140</v>
      </c>
      <c r="B16" s="135"/>
      <c r="C16" s="135"/>
      <c r="D16" s="135"/>
      <c r="E16" s="135"/>
      <c r="F16" s="135"/>
      <c r="G16" s="135"/>
      <c r="H16" s="134">
        <f>SUM(B16:G16)</f>
        <v>0</v>
      </c>
    </row>
    <row r="17" spans="1:8" ht="12.75">
      <c r="A17" s="135"/>
      <c r="B17" s="135"/>
      <c r="C17" s="135"/>
      <c r="D17" s="135"/>
      <c r="E17" s="135"/>
      <c r="F17" s="135"/>
      <c r="G17" s="135"/>
      <c r="H17" s="135"/>
    </row>
    <row r="18" spans="1:8" ht="12.75">
      <c r="A18" s="135" t="s">
        <v>141</v>
      </c>
      <c r="B18" s="135"/>
      <c r="C18" s="135"/>
      <c r="D18" s="135"/>
      <c r="E18" s="135">
        <v>54146</v>
      </c>
      <c r="F18" s="135"/>
      <c r="G18" s="135"/>
      <c r="H18" s="134">
        <f>SUM(B18:G18)</f>
        <v>54146</v>
      </c>
    </row>
    <row r="19" spans="1:8" ht="12.75">
      <c r="A19" s="137" t="s">
        <v>142</v>
      </c>
      <c r="B19" s="134">
        <f aca="true" t="shared" si="0" ref="B19:G19">SUM(B7:B18)</f>
        <v>521126</v>
      </c>
      <c r="C19" s="134">
        <f t="shared" si="0"/>
        <v>0</v>
      </c>
      <c r="D19" s="134">
        <f t="shared" si="0"/>
        <v>18</v>
      </c>
      <c r="E19" s="134">
        <f t="shared" si="0"/>
        <v>302414</v>
      </c>
      <c r="F19" s="134">
        <f t="shared" si="0"/>
        <v>0</v>
      </c>
      <c r="G19" s="134">
        <f t="shared" si="0"/>
        <v>0</v>
      </c>
      <c r="H19" s="134">
        <f>SUM(B19:G19)</f>
        <v>823558</v>
      </c>
    </row>
    <row r="20" spans="1:8" ht="12.75">
      <c r="A20" s="140"/>
      <c r="B20" s="135"/>
      <c r="C20" s="135"/>
      <c r="D20" s="135"/>
      <c r="E20" s="135"/>
      <c r="F20" s="135"/>
      <c r="G20" s="135"/>
      <c r="H20" s="135"/>
    </row>
    <row r="21" spans="1:8" ht="12.75">
      <c r="A21" s="137" t="s">
        <v>143</v>
      </c>
      <c r="B21" s="135"/>
      <c r="C21" s="135"/>
      <c r="D21" s="135"/>
      <c r="E21" s="135"/>
      <c r="F21" s="135"/>
      <c r="G21" s="135"/>
      <c r="H21" s="135"/>
    </row>
    <row r="22" spans="1:8" ht="12.75">
      <c r="A22" s="138" t="s">
        <v>138</v>
      </c>
      <c r="B22" s="135"/>
      <c r="C22" s="135"/>
      <c r="D22" s="135"/>
      <c r="E22" s="135"/>
      <c r="F22" s="135"/>
      <c r="G22" s="135"/>
      <c r="H22" s="135"/>
    </row>
    <row r="23" spans="1:8" ht="12.75">
      <c r="A23" s="138"/>
      <c r="B23" s="135"/>
      <c r="C23" s="135"/>
      <c r="D23" s="135"/>
      <c r="E23" s="135"/>
      <c r="F23" s="135"/>
      <c r="G23" s="135"/>
      <c r="H23" s="135"/>
    </row>
    <row r="24" spans="1:8" ht="24.75" customHeight="1">
      <c r="A24" s="139" t="s">
        <v>144</v>
      </c>
      <c r="B24" s="135"/>
      <c r="C24" s="135"/>
      <c r="D24" s="135"/>
      <c r="E24" s="135"/>
      <c r="F24" s="135"/>
      <c r="G24" s="135"/>
      <c r="H24" s="135"/>
    </row>
    <row r="25" spans="1:8" ht="12.75">
      <c r="A25" s="135"/>
      <c r="B25" s="135"/>
      <c r="C25" s="135"/>
      <c r="D25" s="135"/>
      <c r="E25" s="135"/>
      <c r="F25" s="135"/>
      <c r="G25" s="135"/>
      <c r="H25" s="135"/>
    </row>
    <row r="26" spans="1:8" ht="12.75">
      <c r="A26" s="135" t="s">
        <v>145</v>
      </c>
      <c r="B26" s="135">
        <v>101966</v>
      </c>
      <c r="C26" s="135"/>
      <c r="D26" s="135"/>
      <c r="E26" s="135">
        <v>-102542</v>
      </c>
      <c r="F26" s="135"/>
      <c r="G26" s="135"/>
      <c r="H26" s="134">
        <f>SUM(B26:G26)</f>
        <v>-576</v>
      </c>
    </row>
    <row r="27" spans="1:8" ht="12.75">
      <c r="A27" s="135"/>
      <c r="B27" s="135"/>
      <c r="C27" s="135"/>
      <c r="D27" s="135"/>
      <c r="E27" s="135"/>
      <c r="F27" s="135"/>
      <c r="G27" s="135"/>
      <c r="H27" s="135"/>
    </row>
    <row r="28" spans="1:8" ht="12.75">
      <c r="A28" s="135" t="s">
        <v>146</v>
      </c>
      <c r="B28" s="135"/>
      <c r="C28" s="135"/>
      <c r="D28" s="135"/>
      <c r="E28" s="135">
        <v>-102553</v>
      </c>
      <c r="F28" s="135"/>
      <c r="G28" s="135"/>
      <c r="H28" s="134">
        <f>SUM(B28:G28)</f>
        <v>-102553</v>
      </c>
    </row>
    <row r="29" spans="1:8" ht="12.75">
      <c r="A29" s="135"/>
      <c r="B29" s="135"/>
      <c r="C29" s="135"/>
      <c r="D29" s="135"/>
      <c r="E29" s="135"/>
      <c r="F29" s="135"/>
      <c r="G29" s="135"/>
      <c r="H29" s="135"/>
    </row>
    <row r="30" spans="1:8" ht="12.75">
      <c r="A30" s="135" t="s">
        <v>147</v>
      </c>
      <c r="B30" s="135"/>
      <c r="C30" s="135"/>
      <c r="D30" s="135"/>
      <c r="E30" s="135"/>
      <c r="F30" s="135"/>
      <c r="G30" s="135"/>
      <c r="H30" s="135"/>
    </row>
    <row r="31" spans="1:8" ht="12.75">
      <c r="A31" s="138"/>
      <c r="B31" s="135"/>
      <c r="C31" s="135"/>
      <c r="D31" s="135"/>
      <c r="E31" s="135"/>
      <c r="F31" s="135"/>
      <c r="G31" s="135"/>
      <c r="H31" s="135"/>
    </row>
    <row r="32" spans="1:8" ht="12.75">
      <c r="A32" s="137" t="s">
        <v>148</v>
      </c>
      <c r="B32" s="134">
        <f aca="true" t="shared" si="1" ref="B32:G32">B22+B24+B26+B28+B30</f>
        <v>101966</v>
      </c>
      <c r="C32" s="134">
        <f t="shared" si="1"/>
        <v>0</v>
      </c>
      <c r="D32" s="134">
        <f t="shared" si="1"/>
        <v>0</v>
      </c>
      <c r="E32" s="134">
        <f t="shared" si="1"/>
        <v>-205095</v>
      </c>
      <c r="F32" s="134">
        <f t="shared" si="1"/>
        <v>0</v>
      </c>
      <c r="G32" s="134">
        <f t="shared" si="1"/>
        <v>0</v>
      </c>
      <c r="H32" s="134">
        <f>SUM(B32:G32)</f>
        <v>-103129</v>
      </c>
    </row>
    <row r="33" spans="1:8" ht="12.75">
      <c r="A33" s="135"/>
      <c r="B33" s="135"/>
      <c r="C33" s="135"/>
      <c r="D33" s="135"/>
      <c r="E33" s="135"/>
      <c r="F33" s="135"/>
      <c r="G33" s="135"/>
      <c r="H33" s="135"/>
    </row>
    <row r="34" spans="1:8" ht="12.75">
      <c r="A34" s="141" t="s">
        <v>149</v>
      </c>
      <c r="B34" s="134">
        <f aca="true" t="shared" si="2" ref="B34:G34">B19+B32</f>
        <v>623092</v>
      </c>
      <c r="C34" s="134">
        <f t="shared" si="2"/>
        <v>0</v>
      </c>
      <c r="D34" s="134">
        <f t="shared" si="2"/>
        <v>18</v>
      </c>
      <c r="E34" s="134">
        <f t="shared" si="2"/>
        <v>97319</v>
      </c>
      <c r="F34" s="134">
        <f t="shared" si="2"/>
        <v>0</v>
      </c>
      <c r="G34" s="134">
        <f t="shared" si="2"/>
        <v>0</v>
      </c>
      <c r="H34" s="134">
        <f>SUM(B34:G34)</f>
        <v>720429</v>
      </c>
    </row>
    <row r="35" spans="1:8" ht="12.75">
      <c r="A35" s="142"/>
      <c r="B35" s="143"/>
      <c r="C35" s="143"/>
      <c r="D35" s="143"/>
      <c r="E35" s="143"/>
      <c r="F35" s="143"/>
      <c r="G35" s="143"/>
      <c r="H35" s="143"/>
    </row>
    <row r="36" spans="1:8" ht="12.75">
      <c r="A36" s="142"/>
      <c r="B36" s="143"/>
      <c r="C36" s="143"/>
      <c r="D36" s="143"/>
      <c r="E36" s="143"/>
      <c r="F36" s="143"/>
      <c r="G36" s="143"/>
      <c r="H36" s="143"/>
    </row>
    <row r="37" spans="1:8" ht="12.75">
      <c r="A37" s="142"/>
      <c r="B37" s="143"/>
      <c r="C37" s="143"/>
      <c r="D37" s="143"/>
      <c r="E37" s="143"/>
      <c r="F37" s="143"/>
      <c r="G37" s="143"/>
      <c r="H37" s="143"/>
    </row>
    <row r="38" spans="1:8" ht="12.75">
      <c r="A38" t="s">
        <v>85</v>
      </c>
      <c r="B38" s="125"/>
      <c r="D38" s="130"/>
      <c r="E38" s="130"/>
      <c r="F38" t="s">
        <v>86</v>
      </c>
      <c r="G38" s="143"/>
      <c r="H38" s="143"/>
    </row>
    <row r="39" spans="1:8" ht="12.75">
      <c r="A39" s="142"/>
      <c r="B39" s="143"/>
      <c r="C39" s="143"/>
      <c r="D39" s="143"/>
      <c r="E39" s="143"/>
      <c r="F39" s="143"/>
      <c r="G39" s="143"/>
      <c r="H39" s="143"/>
    </row>
    <row r="40" spans="1:8" ht="12.75">
      <c r="A40" s="142"/>
      <c r="B40" s="143"/>
      <c r="C40" s="143"/>
      <c r="D40" s="143"/>
      <c r="E40" s="143"/>
      <c r="F40" s="143"/>
      <c r="G40" s="143"/>
      <c r="H40" s="143"/>
    </row>
    <row r="41" spans="1:8" ht="12.75">
      <c r="A41" s="144"/>
      <c r="B41" s="132"/>
      <c r="C41" s="132"/>
      <c r="D41" s="132"/>
      <c r="E41" s="132"/>
      <c r="F41" s="132"/>
      <c r="G41" s="132"/>
      <c r="H41" s="132"/>
    </row>
    <row r="42" spans="2:8" ht="12.75">
      <c r="B42" s="125"/>
      <c r="D42" s="130"/>
      <c r="E42" s="130"/>
      <c r="G42" s="130"/>
      <c r="H42" s="130"/>
    </row>
    <row r="43" spans="1:8" ht="12.75">
      <c r="A43" t="s">
        <v>124</v>
      </c>
      <c r="D43" s="130"/>
      <c r="E43" s="130"/>
      <c r="F43" t="s">
        <v>39</v>
      </c>
      <c r="G43" s="130"/>
      <c r="H43" s="130"/>
    </row>
    <row r="44" spans="2:8" ht="12.75">
      <c r="B44" s="125"/>
      <c r="D44" s="130"/>
      <c r="E44" s="130"/>
      <c r="G44" s="130"/>
      <c r="H44" s="130"/>
    </row>
    <row r="45" spans="4:8" ht="12.75">
      <c r="D45" s="130"/>
      <c r="E45" s="130"/>
      <c r="G45" s="130"/>
      <c r="H45" s="130"/>
    </row>
    <row r="46" spans="4:8" ht="12.75">
      <c r="D46" s="130"/>
      <c r="E46" s="130"/>
      <c r="G46" s="130"/>
      <c r="H46" s="130"/>
    </row>
    <row r="47" spans="1:8" ht="12.75">
      <c r="A47" t="s">
        <v>125</v>
      </c>
      <c r="D47" s="130"/>
      <c r="E47" s="130"/>
      <c r="G47" s="130"/>
      <c r="H47" s="13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28">
      <selection activeCell="H62" sqref="H62"/>
    </sheetView>
  </sheetViews>
  <sheetFormatPr defaultColWidth="9.140625" defaultRowHeight="12.75"/>
  <cols>
    <col min="1" max="1" width="9.140625" style="49" customWidth="1"/>
    <col min="2" max="2" width="65.421875" style="49" customWidth="1"/>
    <col min="3" max="3" width="0.85546875" style="49" hidden="1" customWidth="1"/>
    <col min="4" max="4" width="18.140625" style="49" customWidth="1"/>
    <col min="5" max="5" width="0.13671875" style="78" customWidth="1"/>
    <col min="6" max="6" width="24.00390625" style="49" customWidth="1"/>
    <col min="7" max="16384" width="9.140625" style="49" customWidth="1"/>
  </cols>
  <sheetData>
    <row r="1" spans="1:7" ht="13.5" thickBot="1">
      <c r="A1" s="1" t="s">
        <v>83</v>
      </c>
      <c r="B1" s="47"/>
      <c r="C1" s="47"/>
      <c r="D1" s="47"/>
      <c r="E1" s="47"/>
      <c r="F1" s="48"/>
      <c r="G1" s="47"/>
    </row>
    <row r="3" spans="4:6" ht="12.75">
      <c r="D3" s="50" t="s">
        <v>77</v>
      </c>
      <c r="E3" s="49"/>
      <c r="F3" s="51" t="s">
        <v>76</v>
      </c>
    </row>
    <row r="4" spans="2:6" ht="12.75">
      <c r="B4" s="52"/>
      <c r="C4" s="52"/>
      <c r="D4" s="53" t="s">
        <v>81</v>
      </c>
      <c r="E4" s="49"/>
      <c r="F4" s="53" t="s">
        <v>80</v>
      </c>
    </row>
    <row r="5" spans="2:6" ht="13.5" thickBot="1">
      <c r="B5" s="54"/>
      <c r="C5" s="55"/>
      <c r="D5" s="56" t="s">
        <v>0</v>
      </c>
      <c r="E5" s="57"/>
      <c r="F5" s="56" t="s">
        <v>0</v>
      </c>
    </row>
    <row r="6" spans="2:6" ht="12.75">
      <c r="B6" s="58"/>
      <c r="C6" s="58"/>
      <c r="D6" s="54"/>
      <c r="E6" s="54"/>
      <c r="F6" s="54"/>
    </row>
    <row r="7" spans="2:6" ht="12.75">
      <c r="B7" s="54" t="s">
        <v>40</v>
      </c>
      <c r="C7" s="59">
        <v>4</v>
      </c>
      <c r="D7" s="60">
        <v>359344</v>
      </c>
      <c r="E7" s="61"/>
      <c r="F7" s="60">
        <v>283717</v>
      </c>
    </row>
    <row r="8" spans="2:6" ht="12.75">
      <c r="B8" s="54" t="s">
        <v>41</v>
      </c>
      <c r="C8" s="59">
        <v>4</v>
      </c>
      <c r="D8" s="91">
        <v>-103572</v>
      </c>
      <c r="E8" s="61"/>
      <c r="F8" s="60">
        <v>-89576</v>
      </c>
    </row>
    <row r="9" spans="2:6" ht="12.75">
      <c r="B9" s="62" t="s">
        <v>42</v>
      </c>
      <c r="C9" s="62"/>
      <c r="D9" s="63">
        <f>D7+D8</f>
        <v>255772</v>
      </c>
      <c r="E9" s="64"/>
      <c r="F9" s="63">
        <f>F7+F8</f>
        <v>194141</v>
      </c>
    </row>
    <row r="10" spans="2:6" ht="12.75">
      <c r="B10" s="65"/>
      <c r="C10" s="65"/>
      <c r="D10" s="96"/>
      <c r="E10" s="54"/>
      <c r="F10" s="54"/>
    </row>
    <row r="11" spans="2:6" ht="12.75">
      <c r="B11" s="54" t="s">
        <v>43</v>
      </c>
      <c r="C11" s="59">
        <v>5</v>
      </c>
      <c r="D11" s="94">
        <v>94166</v>
      </c>
      <c r="E11" s="61"/>
      <c r="F11" s="60">
        <v>85522</v>
      </c>
    </row>
    <row r="12" spans="2:6" ht="12.75">
      <c r="B12" s="54" t="s">
        <v>44</v>
      </c>
      <c r="C12" s="59">
        <v>6</v>
      </c>
      <c r="D12" s="94">
        <v>-812</v>
      </c>
      <c r="E12" s="61"/>
      <c r="F12" s="60">
        <v>-347</v>
      </c>
    </row>
    <row r="13" spans="2:8" ht="12.75">
      <c r="B13" s="62" t="s">
        <v>45</v>
      </c>
      <c r="C13" s="62"/>
      <c r="D13" s="63">
        <f>D11+D12</f>
        <v>93354</v>
      </c>
      <c r="E13" s="64"/>
      <c r="F13" s="63">
        <f>F11+F12</f>
        <v>85175</v>
      </c>
      <c r="H13" s="72"/>
    </row>
    <row r="14" spans="2:6" ht="12.75">
      <c r="B14" s="65"/>
      <c r="C14" s="65"/>
      <c r="D14" s="54"/>
      <c r="E14" s="54"/>
      <c r="F14" s="54"/>
    </row>
    <row r="15" spans="2:6" ht="25.5">
      <c r="B15" s="66" t="s">
        <v>46</v>
      </c>
      <c r="C15" s="59">
        <v>7</v>
      </c>
      <c r="D15" s="60">
        <v>0</v>
      </c>
      <c r="E15" s="61"/>
      <c r="F15" s="60" t="s">
        <v>78</v>
      </c>
    </row>
    <row r="16" spans="2:6" ht="38.25">
      <c r="B16" s="66" t="s">
        <v>47</v>
      </c>
      <c r="C16" s="59"/>
      <c r="D16" s="94">
        <v>924</v>
      </c>
      <c r="E16" s="61"/>
      <c r="F16" s="60">
        <v>899</v>
      </c>
    </row>
    <row r="17" spans="2:6" ht="12.75">
      <c r="B17" s="65" t="s">
        <v>48</v>
      </c>
      <c r="D17" s="94">
        <v>36721</v>
      </c>
      <c r="E17" s="61"/>
      <c r="F17" s="60">
        <v>44560</v>
      </c>
    </row>
    <row r="18" spans="2:6" ht="25.5">
      <c r="B18" s="66" t="s">
        <v>49</v>
      </c>
      <c r="C18" s="59">
        <v>8</v>
      </c>
      <c r="D18" s="94"/>
      <c r="E18" s="61"/>
      <c r="F18" s="60"/>
    </row>
    <row r="19" spans="2:8" ht="12.75">
      <c r="B19" s="65" t="s">
        <v>50</v>
      </c>
      <c r="D19" s="94">
        <v>1769</v>
      </c>
      <c r="E19" s="61"/>
      <c r="F19" s="60">
        <v>20851</v>
      </c>
      <c r="G19" s="67"/>
      <c r="H19" s="67"/>
    </row>
    <row r="20" spans="2:8" ht="12.75">
      <c r="B20" s="62" t="s">
        <v>51</v>
      </c>
      <c r="C20" s="62"/>
      <c r="D20" s="95">
        <f>SUM(D9,D13,D15:D19)</f>
        <v>388540</v>
      </c>
      <c r="E20" s="64"/>
      <c r="F20" s="64">
        <f>SUM(F9,F13,F15:F19)</f>
        <v>345626</v>
      </c>
      <c r="G20" s="67"/>
      <c r="H20" s="67"/>
    </row>
    <row r="21" spans="2:6" ht="12.75">
      <c r="B21" s="65"/>
      <c r="C21" s="65"/>
      <c r="D21" s="96"/>
      <c r="E21" s="54"/>
      <c r="F21" s="54"/>
    </row>
    <row r="22" spans="2:6" ht="17.25" customHeight="1">
      <c r="B22" s="68" t="s">
        <v>52</v>
      </c>
      <c r="C22" s="59">
        <v>9</v>
      </c>
      <c r="D22" s="97">
        <v>-11187</v>
      </c>
      <c r="E22" s="61"/>
      <c r="F22" s="60">
        <v>1004</v>
      </c>
    </row>
    <row r="23" spans="2:6" ht="17.25" customHeight="1">
      <c r="B23" s="68" t="s">
        <v>53</v>
      </c>
      <c r="C23" s="59">
        <v>10</v>
      </c>
      <c r="D23" s="94">
        <v>-150234</v>
      </c>
      <c r="E23" s="61"/>
      <c r="F23" s="60">
        <v>-147564</v>
      </c>
    </row>
    <row r="24" spans="2:6" ht="12.75">
      <c r="B24" s="69" t="s">
        <v>54</v>
      </c>
      <c r="C24" s="59">
        <v>11</v>
      </c>
      <c r="D24" s="97">
        <v>-133987</v>
      </c>
      <c r="E24" s="61"/>
      <c r="F24" s="60">
        <v>-113225</v>
      </c>
    </row>
    <row r="25" spans="2:6" ht="12.75">
      <c r="B25" s="70" t="s">
        <v>55</v>
      </c>
      <c r="C25" s="70"/>
      <c r="D25" s="95">
        <f>SUM(D20:D24)</f>
        <v>93132</v>
      </c>
      <c r="E25" s="64"/>
      <c r="F25" s="64">
        <f>SUM(F20:F24)</f>
        <v>85841</v>
      </c>
    </row>
    <row r="26" spans="2:6" ht="12.75">
      <c r="B26" s="58"/>
      <c r="C26" s="58"/>
      <c r="D26" s="96"/>
      <c r="E26" s="54"/>
      <c r="F26" s="54"/>
    </row>
    <row r="27" spans="2:6" ht="12.75">
      <c r="B27" s="58" t="s">
        <v>56</v>
      </c>
      <c r="C27" s="59">
        <v>12</v>
      </c>
      <c r="D27" s="94">
        <v>-6904</v>
      </c>
      <c r="E27" s="61"/>
      <c r="F27" s="60">
        <v>-7788</v>
      </c>
    </row>
    <row r="28" spans="2:9" ht="13.5" thickBot="1">
      <c r="B28" s="70" t="s">
        <v>57</v>
      </c>
      <c r="C28" s="70"/>
      <c r="D28" s="71">
        <f>SUM(D25:D27)</f>
        <v>86228</v>
      </c>
      <c r="E28" s="64"/>
      <c r="F28" s="71">
        <f>SUM(F25:F27)</f>
        <v>78053</v>
      </c>
      <c r="G28" s="72"/>
      <c r="H28" s="72"/>
      <c r="I28" s="72"/>
    </row>
    <row r="29" spans="2:6" ht="13.5" thickTop="1">
      <c r="B29" s="73"/>
      <c r="C29" s="74"/>
      <c r="D29" s="75"/>
      <c r="E29" s="76"/>
      <c r="F29" s="75"/>
    </row>
    <row r="30" ht="12.75">
      <c r="B30" s="77" t="s">
        <v>58</v>
      </c>
    </row>
    <row r="31" ht="12.75">
      <c r="B31" s="49" t="s">
        <v>59</v>
      </c>
    </row>
    <row r="32" spans="2:6" ht="12.75">
      <c r="B32" s="79" t="s">
        <v>60</v>
      </c>
      <c r="D32" s="60">
        <v>0</v>
      </c>
      <c r="E32" s="61"/>
      <c r="F32" s="60">
        <v>0</v>
      </c>
    </row>
    <row r="33" spans="2:6" ht="25.5">
      <c r="B33" s="80" t="s">
        <v>61</v>
      </c>
      <c r="D33" s="60">
        <v>0</v>
      </c>
      <c r="E33" s="61"/>
      <c r="F33" s="60">
        <v>0</v>
      </c>
    </row>
    <row r="34" spans="2:6" ht="12.75">
      <c r="B34" s="81" t="s">
        <v>62</v>
      </c>
      <c r="D34" s="60"/>
      <c r="E34" s="61"/>
      <c r="F34" s="60"/>
    </row>
    <row r="35" spans="2:6" ht="12.75">
      <c r="B35" s="77" t="s">
        <v>63</v>
      </c>
      <c r="D35" s="82">
        <f>SUM(D32:D34)</f>
        <v>0</v>
      </c>
      <c r="E35" s="83"/>
      <c r="F35" s="82">
        <f>SUM(F32:F34)</f>
        <v>0</v>
      </c>
    </row>
    <row r="36" spans="2:8" ht="13.5" thickBot="1">
      <c r="B36" s="77" t="s">
        <v>64</v>
      </c>
      <c r="D36" s="84">
        <f>D35+D28</f>
        <v>86228</v>
      </c>
      <c r="E36" s="85"/>
      <c r="F36" s="84">
        <f>F35+F28</f>
        <v>78053</v>
      </c>
      <c r="H36" s="72"/>
    </row>
    <row r="37" spans="4:6" ht="13.5" thickTop="1">
      <c r="D37" s="72"/>
      <c r="E37" s="86"/>
      <c r="F37" s="72"/>
    </row>
    <row r="39" ht="12.75">
      <c r="B39" s="77" t="s">
        <v>65</v>
      </c>
    </row>
    <row r="40" spans="2:6" ht="12.75">
      <c r="B40" s="79" t="s">
        <v>66</v>
      </c>
      <c r="D40" s="72">
        <v>0</v>
      </c>
      <c r="E40" s="86"/>
      <c r="F40" s="72">
        <v>0</v>
      </c>
    </row>
    <row r="41" spans="2:6" ht="12.75">
      <c r="B41" s="79" t="s">
        <v>67</v>
      </c>
      <c r="D41" s="72">
        <v>0</v>
      </c>
      <c r="E41" s="86"/>
      <c r="F41" s="72">
        <v>0</v>
      </c>
    </row>
    <row r="42" spans="2:6" ht="12.75">
      <c r="B42" s="77" t="s">
        <v>57</v>
      </c>
      <c r="D42" s="87">
        <f>D28</f>
        <v>86228</v>
      </c>
      <c r="E42" s="85"/>
      <c r="F42" s="87">
        <f>F28</f>
        <v>78053</v>
      </c>
    </row>
    <row r="43" spans="2:6" ht="12.75">
      <c r="B43" s="77" t="s">
        <v>68</v>
      </c>
      <c r="D43" s="72">
        <f>D28-D42</f>
        <v>0</v>
      </c>
      <c r="E43" s="86"/>
      <c r="F43" s="72">
        <f>F28-F42</f>
        <v>0</v>
      </c>
    </row>
    <row r="44" spans="2:6" ht="12.75">
      <c r="B44" s="79" t="s">
        <v>66</v>
      </c>
      <c r="D44" s="72">
        <v>0</v>
      </c>
      <c r="E44" s="86"/>
      <c r="F44" s="72">
        <v>0</v>
      </c>
    </row>
    <row r="45" spans="2:6" ht="12.75">
      <c r="B45" s="79" t="s">
        <v>67</v>
      </c>
      <c r="D45" s="72">
        <v>0</v>
      </c>
      <c r="E45" s="86"/>
      <c r="F45" s="72">
        <v>0</v>
      </c>
    </row>
    <row r="46" spans="2:6" ht="12.75">
      <c r="B46" s="77" t="s">
        <v>64</v>
      </c>
      <c r="D46" s="87">
        <f>D36</f>
        <v>86228</v>
      </c>
      <c r="E46" s="85"/>
      <c r="F46" s="87">
        <f>F36</f>
        <v>78053</v>
      </c>
    </row>
    <row r="47" spans="2:6" ht="12.75">
      <c r="B47" s="77"/>
      <c r="D47" s="85"/>
      <c r="E47" s="85"/>
      <c r="F47" s="85"/>
    </row>
    <row r="48" spans="2:6" ht="12.75">
      <c r="B48" s="73"/>
      <c r="D48" s="88">
        <f>D36-D46</f>
        <v>0</v>
      </c>
      <c r="E48" s="89"/>
      <c r="F48" s="88">
        <f>F36-F46</f>
        <v>0</v>
      </c>
    </row>
    <row r="50" spans="4:5" ht="12.75">
      <c r="D50" s="67"/>
      <c r="E50" s="49"/>
    </row>
    <row r="51" spans="2:6" ht="12.75">
      <c r="B51" s="49" t="s">
        <v>85</v>
      </c>
      <c r="D51" s="67"/>
      <c r="E51" s="49"/>
      <c r="F51" s="49" t="s">
        <v>86</v>
      </c>
    </row>
    <row r="54" spans="2:6" ht="12.75">
      <c r="B54" s="49" t="s">
        <v>74</v>
      </c>
      <c r="F54" s="49" t="s">
        <v>39</v>
      </c>
    </row>
    <row r="58" ht="12.75">
      <c r="B58" s="49" t="s">
        <v>82</v>
      </c>
    </row>
  </sheetData>
  <sheetProtection/>
  <printOptions/>
  <pageMargins left="0.75" right="0.75" top="1" bottom="1" header="0.5" footer="0.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2013-07-02T04:59:33Z</cp:lastPrinted>
  <dcterms:created xsi:type="dcterms:W3CDTF">1996-10-08T23:32:33Z</dcterms:created>
  <dcterms:modified xsi:type="dcterms:W3CDTF">2015-03-31T11:08:17Z</dcterms:modified>
  <cp:category/>
  <cp:version/>
  <cp:contentType/>
  <cp:contentStatus/>
</cp:coreProperties>
</file>