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2019\01.2019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BS!$A$3:$D$49</definedName>
    <definedName name="_xlnm.Print_Area" localSheetId="1">PL!$A$3:$C$33</definedName>
  </definedNames>
  <calcPr calcId="152511" concurrentCalc="0"/>
</workbook>
</file>

<file path=xl/calcChain.xml><?xml version="1.0" encoding="utf-8"?>
<calcChain xmlns="http://schemas.openxmlformats.org/spreadsheetml/2006/main">
  <c r="D12" i="3" l="1"/>
  <c r="C33" i="6"/>
  <c r="B33" i="6"/>
  <c r="C21" i="6"/>
  <c r="B21" i="6"/>
  <c r="B38" i="3"/>
  <c r="C38" i="3"/>
  <c r="D38" i="3"/>
  <c r="D13" i="3"/>
  <c r="C13" i="3"/>
  <c r="B13" i="3"/>
  <c r="C12" i="3"/>
  <c r="B12" i="3"/>
  <c r="C10" i="6"/>
  <c r="C12" i="6"/>
  <c r="C19" i="6"/>
  <c r="B10" i="6"/>
  <c r="B12" i="6"/>
  <c r="B19" i="6"/>
  <c r="C44" i="3"/>
  <c r="D44" i="3"/>
  <c r="B44" i="3"/>
  <c r="D21" i="3"/>
  <c r="C21" i="3"/>
  <c r="B21" i="3"/>
  <c r="D18" i="3"/>
  <c r="C18" i="3"/>
  <c r="B18" i="3"/>
  <c r="C23" i="6"/>
  <c r="C27" i="6"/>
  <c r="C30" i="6"/>
  <c r="C32" i="6"/>
  <c r="C46" i="3"/>
  <c r="B46" i="3"/>
  <c r="D46" i="3"/>
  <c r="D22" i="3"/>
  <c r="B22" i="3"/>
  <c r="C22" i="3"/>
  <c r="B27" i="3"/>
  <c r="D27" i="3"/>
  <c r="B23" i="6"/>
  <c r="C27" i="3"/>
  <c r="B27" i="6"/>
  <c r="B30" i="6"/>
  <c r="B32" i="6"/>
</calcChain>
</file>

<file path=xl/sharedStrings.xml><?xml version="1.0" encoding="utf-8"?>
<sst xmlns="http://schemas.openxmlformats.org/spreadsheetml/2006/main" count="87" uniqueCount="73">
  <si>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</si>
  <si>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</si>
  <si>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</si>
  <si>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</si>
  <si>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</si>
  <si>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</si>
  <si>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</si>
  <si>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</si>
  <si>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</si>
  <si>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</si>
  <si>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</si>
  <si>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</si>
  <si>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</si>
  <si>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</si>
  <si>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</si>
  <si>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</si>
  <si>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</si>
  <si>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</si>
  <si>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</si>
  <si>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</si>
  <si>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</si>
  <si>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</si>
  <si>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</si>
  <si>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</si>
  <si>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</si>
  <si>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</si>
  <si>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</si>
  <si>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</si>
  <si>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</si>
  <si>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</si>
  <si>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</si>
  <si>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</si>
  <si>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</si>
  <si>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</si>
  <si>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</si>
  <si>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</si>
  <si>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</si>
  <si>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</si>
  <si>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</si>
  <si>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</si>
  <si>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</si>
  <si>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</si>
  <si>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</si>
  <si>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</si>
  <si>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</si>
  <si>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</si>
  <si>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</si>
  <si>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</si>
  <si>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</si>
  <si>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</si>
  <si>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</si>
  <si>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</si>
  <si>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</si>
  <si>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</si>
  <si>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</si>
  <si>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</si>
  <si>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</si>
  <si>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</si>
  <si>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</si>
  <si>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</si>
  <si>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</si>
  <si>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January 2018</t>
  </si>
  <si>
    <t>31 January 2018</t>
  </si>
  <si>
    <t>As at 31 January 2019</t>
  </si>
  <si>
    <t>January 2019</t>
  </si>
  <si>
    <t>December 2018</t>
  </si>
  <si>
    <t>For the period ended 31 January 2019</t>
  </si>
  <si>
    <t>31 January 2019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</si>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</sst>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166" fontId="11" fillId="0" borderId="0" xfId="8" applyNumberFormat="1" applyFont="1" applyFill="1" applyAlignment="1">
      <alignment horizontal="right"/>
    </xf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8" fillId="2" borderId="0" xfId="8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1" fillId="2" borderId="4" xfId="1" applyNumberFormat="1" applyFont="1" applyFill="1" applyBorder="1" applyAlignment="1">
      <alignment horizontal="right"/>
    </xf>
    <xf numFmtId="14" fontId="10" fillId="0" borderId="4" xfId="7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right"/>
    </xf>
    <xf numFmtId="166" fontId="11" fillId="2" borderId="4" xfId="8" applyNumberFormat="1" applyFont="1" applyFill="1" applyBorder="1" applyAlignment="1">
      <alignment horizontal="right"/>
    </xf>
    <xf numFmtId="166" fontId="11" fillId="0" borderId="4" xfId="8" applyNumberFormat="1" applyFont="1" applyFill="1" applyBorder="1" applyAlignment="1">
      <alignment horizontal="right"/>
    </xf>
    <xf numFmtId="3" fontId="12" fillId="0" borderId="4" xfId="8" applyNumberFormat="1" applyFont="1" applyFill="1" applyBorder="1" applyAlignment="1">
      <alignment horizontal="right"/>
    </xf>
    <xf numFmtId="166" fontId="12" fillId="2" borderId="4" xfId="8" applyNumberFormat="1" applyFont="1" applyFill="1" applyBorder="1" applyAlignment="1">
      <alignment horizontal="right"/>
    </xf>
    <xf numFmtId="166" fontId="12" fillId="0" borderId="4" xfId="8" applyNumberFormat="1" applyFont="1" applyFill="1" applyBorder="1" applyAlignment="1">
      <alignment horizontal="right"/>
    </xf>
    <xf numFmtId="3" fontId="11" fillId="2" borderId="4" xfId="8" applyNumberFormat="1" applyFont="1" applyFill="1" applyBorder="1" applyAlignment="1">
      <alignment horizontal="right"/>
    </xf>
    <xf numFmtId="3" fontId="11" fillId="0" borderId="4" xfId="8" applyNumberFormat="1" applyFont="1" applyFill="1" applyBorder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4" fontId="11" fillId="0" borderId="4" xfId="2" applyNumberFormat="1" applyFont="1" applyFill="1" applyBorder="1" applyAlignment="1">
      <alignment horizontal="left"/>
    </xf>
    <xf numFmtId="3" fontId="11" fillId="0" borderId="4" xfId="11" applyNumberFormat="1" applyFont="1" applyFill="1" applyBorder="1" applyAlignment="1">
      <alignment horizontal="right"/>
    </xf>
    <xf numFmtId="3" fontId="11" fillId="2" borderId="4" xfId="8" applyNumberFormat="1" applyFont="1" applyFill="1" applyBorder="1" applyAlignment="1">
      <alignment horizontal="right" wrapText="1"/>
    </xf>
    <xf numFmtId="166" fontId="11" fillId="0" borderId="4" xfId="8" applyNumberFormat="1" applyFont="1" applyFill="1" applyBorder="1" applyAlignment="1">
      <alignment horizontal="right" vertical="center"/>
    </xf>
    <xf numFmtId="3" fontId="12" fillId="0" borderId="4" xfId="2" applyNumberFormat="1" applyFont="1" applyFill="1" applyBorder="1" applyAlignment="1"/>
    <xf numFmtId="166" fontId="12" fillId="0" borderId="4" xfId="2" applyNumberFormat="1" applyFont="1" applyFill="1" applyBorder="1" applyAlignment="1"/>
    <xf numFmtId="0" fontId="8" fillId="0" borderId="4" xfId="7" applyFont="1" applyFill="1" applyBorder="1" applyAlignment="1">
      <alignment horizontal="left" wrapText="1"/>
    </xf>
    <xf numFmtId="164" fontId="8" fillId="0" borderId="4" xfId="2" applyNumberFormat="1" applyFont="1" applyFill="1" applyBorder="1" applyAlignment="1">
      <alignment horizontal="left"/>
    </xf>
    <xf numFmtId="3" fontId="10" fillId="0" borderId="4" xfId="2" applyNumberFormat="1" applyFont="1" applyFill="1" applyBorder="1" applyAlignment="1"/>
    <xf numFmtId="166" fontId="8" fillId="0" borderId="0" xfId="8" applyNumberFormat="1" applyFont="1" applyFill="1" applyAlignment="1"/>
    <xf numFmtId="166" fontId="8" fillId="2" borderId="0" xfId="8" applyNumberFormat="1" applyFont="1" applyFill="1" applyAlignment="1">
      <alignment horizontal="right" vertical="center"/>
    </xf>
    <xf numFmtId="166" fontId="11" fillId="0" borderId="0" xfId="8" applyNumberFormat="1" applyFont="1" applyFill="1" applyAlignment="1"/>
    <xf numFmtId="166" fontId="8" fillId="2" borderId="0" xfId="11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0" zoomScaleNormal="100" workbookViewId="0">
      <selection activeCell="D13" sqref="D13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63</v>
      </c>
      <c r="B4" s="2"/>
      <c r="C4" s="2"/>
      <c r="D4" s="2"/>
    </row>
    <row r="5" spans="1:5" s="10" customFormat="1" x14ac:dyDescent="0.2">
      <c r="A5" s="12"/>
      <c r="B5" s="59" t="s">
        <v>64</v>
      </c>
      <c r="C5" s="59" t="s">
        <v>61</v>
      </c>
      <c r="D5" s="59" t="s">
        <v>65</v>
      </c>
      <c r="E5" s="1"/>
    </row>
    <row r="6" spans="1:5" x14ac:dyDescent="0.2">
      <c r="A6" s="13"/>
      <c r="B6" s="55" t="s">
        <v>12</v>
      </c>
      <c r="C6" s="55" t="s">
        <v>12</v>
      </c>
      <c r="D6" s="55" t="s">
        <v>12</v>
      </c>
    </row>
    <row r="7" spans="1:5" x14ac:dyDescent="0.2">
      <c r="A7" s="8" t="s">
        <v>11</v>
      </c>
      <c r="B7" s="65"/>
      <c r="C7" s="65"/>
      <c r="D7" s="65"/>
    </row>
    <row r="8" spans="1:5" x14ac:dyDescent="0.2">
      <c r="A8" s="7" t="s">
        <v>34</v>
      </c>
      <c r="B8" s="64">
        <v>1727960</v>
      </c>
      <c r="C8" s="66">
        <v>1601713</v>
      </c>
      <c r="D8" s="64">
        <v>2080444</v>
      </c>
    </row>
    <row r="9" spans="1:5" x14ac:dyDescent="0.2">
      <c r="A9" s="14" t="s">
        <v>0</v>
      </c>
      <c r="B9" s="64">
        <v>776884</v>
      </c>
      <c r="C9" s="66">
        <v>853253</v>
      </c>
      <c r="D9" s="64">
        <v>593164</v>
      </c>
    </row>
    <row r="10" spans="1:5" x14ac:dyDescent="0.2">
      <c r="A10" s="14" t="s">
        <v>33</v>
      </c>
      <c r="B10" s="64">
        <v>399963</v>
      </c>
      <c r="C10" s="66">
        <v>434501</v>
      </c>
      <c r="D10" s="64">
        <v>398097</v>
      </c>
    </row>
    <row r="11" spans="1:5" x14ac:dyDescent="0.2">
      <c r="A11" s="88" t="s">
        <v>70</v>
      </c>
      <c r="B11" s="67">
        <v>-4752</v>
      </c>
      <c r="C11" s="68">
        <v>0</v>
      </c>
      <c r="D11" s="67">
        <v>-4624</v>
      </c>
    </row>
    <row r="12" spans="1:5" x14ac:dyDescent="0.2">
      <c r="A12" s="88" t="s">
        <v>71</v>
      </c>
      <c r="B12" s="69">
        <f>SUM(B10:B11)</f>
        <v>395211</v>
      </c>
      <c r="C12" s="69">
        <f>C10-C11</f>
        <v>434501</v>
      </c>
      <c r="D12" s="69">
        <f>SUM(D10+D11)</f>
        <v>393473</v>
      </c>
    </row>
    <row r="13" spans="1:5" x14ac:dyDescent="0.2">
      <c r="A13" s="8" t="s">
        <v>28</v>
      </c>
      <c r="B13" s="70">
        <f>B8+B9+B12</f>
        <v>2900055</v>
      </c>
      <c r="C13" s="71">
        <f>C8+C9+C10</f>
        <v>2889467</v>
      </c>
      <c r="D13" s="70">
        <f>D8+D9+D12</f>
        <v>3067081</v>
      </c>
    </row>
    <row r="14" spans="1:5" s="3" customFormat="1" x14ac:dyDescent="0.2">
      <c r="A14" s="7" t="s">
        <v>1</v>
      </c>
      <c r="B14" s="72">
        <v>1622609</v>
      </c>
      <c r="C14" s="73">
        <v>1176147</v>
      </c>
      <c r="D14" s="72">
        <v>2012812</v>
      </c>
      <c r="E14" s="1"/>
    </row>
    <row r="15" spans="1:5" s="3" customFormat="1" x14ac:dyDescent="0.2">
      <c r="A15" s="7" t="s">
        <v>31</v>
      </c>
      <c r="B15" s="64">
        <v>26933</v>
      </c>
      <c r="C15" s="66">
        <v>12133</v>
      </c>
      <c r="D15" s="64">
        <v>23077</v>
      </c>
      <c r="E15" s="1"/>
    </row>
    <row r="16" spans="1:5" x14ac:dyDescent="0.2">
      <c r="A16" s="7" t="s">
        <v>32</v>
      </c>
      <c r="B16" s="64">
        <v>242657</v>
      </c>
      <c r="C16" s="66">
        <v>271062</v>
      </c>
      <c r="D16" s="64">
        <v>247963</v>
      </c>
    </row>
    <row r="17" spans="1:4" x14ac:dyDescent="0.2">
      <c r="A17" s="7" t="s">
        <v>30</v>
      </c>
      <c r="B17" s="68">
        <v>0</v>
      </c>
      <c r="C17" s="68">
        <v>-1643</v>
      </c>
      <c r="D17" s="68">
        <v>0</v>
      </c>
    </row>
    <row r="18" spans="1:4" x14ac:dyDescent="0.2">
      <c r="A18" s="8" t="s">
        <v>35</v>
      </c>
      <c r="B18" s="69">
        <f>B16+B17</f>
        <v>242657</v>
      </c>
      <c r="C18" s="69">
        <f>C16+C17</f>
        <v>269419</v>
      </c>
      <c r="D18" s="69">
        <f>D16+D17</f>
        <v>247963</v>
      </c>
    </row>
    <row r="19" spans="1:4" x14ac:dyDescent="0.2">
      <c r="A19" s="7" t="s">
        <v>29</v>
      </c>
      <c r="B19" s="64">
        <v>6479396</v>
      </c>
      <c r="C19" s="66">
        <v>6332550</v>
      </c>
      <c r="D19" s="64">
        <v>6606775</v>
      </c>
    </row>
    <row r="20" spans="1:4" x14ac:dyDescent="0.2">
      <c r="A20" s="7" t="s">
        <v>30</v>
      </c>
      <c r="B20" s="67">
        <v>-410249</v>
      </c>
      <c r="C20" s="68">
        <v>-516910</v>
      </c>
      <c r="D20" s="67">
        <v>-410392</v>
      </c>
    </row>
    <row r="21" spans="1:4" x14ac:dyDescent="0.2">
      <c r="A21" s="8" t="s">
        <v>55</v>
      </c>
      <c r="B21" s="74">
        <f>B19+B20</f>
        <v>6069147</v>
      </c>
      <c r="C21" s="74">
        <f>C19+C20</f>
        <v>5815640</v>
      </c>
      <c r="D21" s="74">
        <f>D19+D20</f>
        <v>6196383</v>
      </c>
    </row>
    <row r="22" spans="1:4" x14ac:dyDescent="0.2">
      <c r="A22" s="15" t="s">
        <v>56</v>
      </c>
      <c r="B22" s="69">
        <f>B18+B21</f>
        <v>6311804</v>
      </c>
      <c r="C22" s="69">
        <f>C18+C21</f>
        <v>6085059</v>
      </c>
      <c r="D22" s="69">
        <f>D18+D21</f>
        <v>6444346</v>
      </c>
    </row>
    <row r="23" spans="1:4" x14ac:dyDescent="0.2">
      <c r="A23" s="7" t="s">
        <v>27</v>
      </c>
      <c r="B23" s="67">
        <v>2950</v>
      </c>
      <c r="C23" s="68">
        <v>0</v>
      </c>
      <c r="D23" s="67">
        <v>454</v>
      </c>
    </row>
    <row r="24" spans="1:4" x14ac:dyDescent="0.2">
      <c r="A24" s="16" t="s">
        <v>2</v>
      </c>
      <c r="B24" s="68">
        <v>0</v>
      </c>
      <c r="C24" s="68">
        <v>0</v>
      </c>
      <c r="D24" s="68">
        <v>0</v>
      </c>
    </row>
    <row r="25" spans="1:4" x14ac:dyDescent="0.2">
      <c r="A25" s="7" t="s">
        <v>26</v>
      </c>
      <c r="B25" s="64">
        <v>556857</v>
      </c>
      <c r="C25" s="66">
        <v>556668</v>
      </c>
      <c r="D25" s="64">
        <v>560853</v>
      </c>
    </row>
    <row r="26" spans="1:4" ht="13.5" customHeight="1" x14ac:dyDescent="0.2">
      <c r="A26" s="6" t="s">
        <v>25</v>
      </c>
      <c r="B26" s="64">
        <v>300617</v>
      </c>
      <c r="C26" s="66">
        <v>337952</v>
      </c>
      <c r="D26" s="64">
        <v>614794</v>
      </c>
    </row>
    <row r="27" spans="1:4" x14ac:dyDescent="0.2">
      <c r="A27" s="17" t="s">
        <v>20</v>
      </c>
      <c r="B27" s="79">
        <f>B13+B14+B15+B22+B23+B24+B25+B26</f>
        <v>11721825</v>
      </c>
      <c r="C27" s="79">
        <f>C13+C14+C15+C22+C23+C24+C25+C26</f>
        <v>11057426</v>
      </c>
      <c r="D27" s="79">
        <f>D13+D14+D15+D22+D23+D24+D25+D26</f>
        <v>12723417</v>
      </c>
    </row>
    <row r="28" spans="1:4" x14ac:dyDescent="0.2">
      <c r="A28" s="8"/>
      <c r="B28" s="80"/>
      <c r="C28" s="80"/>
      <c r="D28" s="80"/>
    </row>
    <row r="29" spans="1:4" x14ac:dyDescent="0.2">
      <c r="A29" s="13" t="s">
        <v>13</v>
      </c>
      <c r="B29" s="75"/>
      <c r="C29" s="75"/>
      <c r="D29" s="75"/>
    </row>
    <row r="30" spans="1:4" x14ac:dyDescent="0.2">
      <c r="A30" s="5" t="s">
        <v>19</v>
      </c>
      <c r="B30" s="64">
        <v>722786</v>
      </c>
      <c r="C30" s="76">
        <v>752476</v>
      </c>
      <c r="D30" s="64">
        <v>995081</v>
      </c>
    </row>
    <row r="31" spans="1:4" x14ac:dyDescent="0.2">
      <c r="A31" s="6" t="s">
        <v>17</v>
      </c>
      <c r="B31" s="77">
        <v>7732540</v>
      </c>
      <c r="C31" s="66">
        <v>7485582</v>
      </c>
      <c r="D31" s="77">
        <v>8243323</v>
      </c>
    </row>
    <row r="32" spans="1:4" x14ac:dyDescent="0.2">
      <c r="A32" s="6" t="s">
        <v>18</v>
      </c>
      <c r="B32" s="64">
        <v>1436600</v>
      </c>
      <c r="C32" s="66">
        <v>1193778</v>
      </c>
      <c r="D32" s="64">
        <v>1455395</v>
      </c>
    </row>
    <row r="33" spans="1:4" x14ac:dyDescent="0.2">
      <c r="A33" s="6" t="s">
        <v>16</v>
      </c>
      <c r="B33" s="64">
        <v>1901</v>
      </c>
      <c r="C33" s="78">
        <v>550</v>
      </c>
      <c r="D33" s="64">
        <v>1350</v>
      </c>
    </row>
    <row r="34" spans="1:4" x14ac:dyDescent="0.2">
      <c r="A34" s="7" t="s">
        <v>3</v>
      </c>
      <c r="B34" s="64">
        <v>15555</v>
      </c>
      <c r="C34" s="66">
        <v>12416</v>
      </c>
      <c r="D34" s="64">
        <v>15555</v>
      </c>
    </row>
    <row r="35" spans="1:4" x14ac:dyDescent="0.2">
      <c r="A35" s="7" t="s">
        <v>15</v>
      </c>
      <c r="B35" s="78">
        <v>0</v>
      </c>
      <c r="C35" s="78">
        <v>574</v>
      </c>
      <c r="D35" s="78">
        <v>0</v>
      </c>
    </row>
    <row r="36" spans="1:4" x14ac:dyDescent="0.2">
      <c r="A36" s="7" t="s">
        <v>72</v>
      </c>
      <c r="B36" s="78">
        <v>0</v>
      </c>
      <c r="C36" s="78">
        <v>0</v>
      </c>
      <c r="D36" s="64">
        <v>110217</v>
      </c>
    </row>
    <row r="37" spans="1:4" x14ac:dyDescent="0.2">
      <c r="A37" s="14" t="s">
        <v>14</v>
      </c>
      <c r="B37" s="64">
        <v>292234</v>
      </c>
      <c r="C37" s="64">
        <v>292957</v>
      </c>
      <c r="D37" s="64">
        <v>387907.09961028001</v>
      </c>
    </row>
    <row r="38" spans="1:4" x14ac:dyDescent="0.2">
      <c r="A38" s="17" t="s">
        <v>21</v>
      </c>
      <c r="B38" s="79">
        <f>SUM(B30:B37)</f>
        <v>10201616</v>
      </c>
      <c r="C38" s="79">
        <f>SUM(C30:C37)</f>
        <v>9738333</v>
      </c>
      <c r="D38" s="79">
        <f>SUM(D30:D37)</f>
        <v>11208828.09961028</v>
      </c>
    </row>
    <row r="39" spans="1:4" x14ac:dyDescent="0.2">
      <c r="A39" s="7"/>
      <c r="B39" s="81"/>
      <c r="C39" s="81"/>
      <c r="D39" s="81"/>
    </row>
    <row r="40" spans="1:4" ht="12.75" customHeight="1" x14ac:dyDescent="0.2">
      <c r="A40" s="13" t="s">
        <v>22</v>
      </c>
      <c r="B40" s="82"/>
      <c r="C40" s="82"/>
      <c r="D40" s="82"/>
    </row>
    <row r="41" spans="1:4" x14ac:dyDescent="0.2">
      <c r="A41" s="6" t="s">
        <v>4</v>
      </c>
      <c r="B41" s="64">
        <v>1301658</v>
      </c>
      <c r="C41" s="66">
        <v>1126356</v>
      </c>
      <c r="D41" s="64">
        <v>1301658</v>
      </c>
    </row>
    <row r="42" spans="1:4" x14ac:dyDescent="0.2">
      <c r="A42" s="6" t="s">
        <v>51</v>
      </c>
      <c r="B42" s="66"/>
      <c r="C42" s="66"/>
      <c r="D42" s="66"/>
    </row>
    <row r="43" spans="1:4" x14ac:dyDescent="0.2">
      <c r="A43" s="6" t="s">
        <v>5</v>
      </c>
      <c r="B43" s="64">
        <v>218551</v>
      </c>
      <c r="C43" s="66">
        <v>192737</v>
      </c>
      <c r="D43" s="64">
        <v>212931</v>
      </c>
    </row>
    <row r="44" spans="1:4" x14ac:dyDescent="0.2">
      <c r="A44" s="13" t="s">
        <v>23</v>
      </c>
      <c r="B44" s="83">
        <f>SUM(B41:B43)</f>
        <v>1520209</v>
      </c>
      <c r="C44" s="83">
        <f t="shared" ref="C44:D44" si="0">SUM(C41:C43)</f>
        <v>1319093</v>
      </c>
      <c r="D44" s="83">
        <f t="shared" si="0"/>
        <v>1514589</v>
      </c>
    </row>
    <row r="45" spans="1:4" x14ac:dyDescent="0.2">
      <c r="A45" s="8"/>
      <c r="B45" s="57"/>
      <c r="C45" s="57"/>
      <c r="D45" s="57"/>
    </row>
    <row r="46" spans="1:4" ht="13.5" thickBot="1" x14ac:dyDescent="0.25">
      <c r="A46" s="18" t="s">
        <v>24</v>
      </c>
      <c r="B46" s="58">
        <f>B38+B44</f>
        <v>11721825</v>
      </c>
      <c r="C46" s="58">
        <f>C38+C44</f>
        <v>11057426</v>
      </c>
      <c r="D46" s="58">
        <f>D38+D44</f>
        <v>12723417.09961028</v>
      </c>
    </row>
    <row r="47" spans="1:4" ht="13.5" thickTop="1" x14ac:dyDescent="0.2">
      <c r="A47" s="7"/>
    </row>
    <row r="48" spans="1:4" x14ac:dyDescent="0.2">
      <c r="A48" s="19"/>
      <c r="B48" s="9"/>
      <c r="C48" s="9"/>
      <c r="D48" s="9"/>
    </row>
    <row r="51" spans="1:4" x14ac:dyDescent="0.2">
      <c r="A51" s="20" t="s">
        <v>57</v>
      </c>
      <c r="B51" s="4"/>
      <c r="C51" s="20" t="s">
        <v>57</v>
      </c>
      <c r="D51" s="4"/>
    </row>
    <row r="52" spans="1:4" x14ac:dyDescent="0.2">
      <c r="A52" s="11" t="s">
        <v>58</v>
      </c>
      <c r="B52" s="3"/>
      <c r="C52" s="11" t="s">
        <v>59</v>
      </c>
      <c r="D52" s="3"/>
    </row>
    <row r="53" spans="1:4" x14ac:dyDescent="0.2">
      <c r="A53" s="11" t="s">
        <v>52</v>
      </c>
      <c r="B53" s="3"/>
      <c r="C53" s="11" t="s">
        <v>60</v>
      </c>
      <c r="D53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2.425781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66</v>
      </c>
      <c r="B4" s="23"/>
      <c r="C4" s="23"/>
    </row>
    <row r="5" spans="1:3" x14ac:dyDescent="0.2">
      <c r="A5" s="27"/>
      <c r="B5" s="23"/>
      <c r="C5" s="23"/>
    </row>
    <row r="6" spans="1:3" ht="25.5" x14ac:dyDescent="0.2">
      <c r="A6" s="12"/>
      <c r="B6" s="59" t="s">
        <v>67</v>
      </c>
      <c r="C6" s="59" t="s">
        <v>62</v>
      </c>
    </row>
    <row r="7" spans="1:3" ht="13.5" thickBot="1" x14ac:dyDescent="0.25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62">
        <v>101947</v>
      </c>
      <c r="C8" s="60">
        <v>100646</v>
      </c>
    </row>
    <row r="9" spans="1:3" x14ac:dyDescent="0.2">
      <c r="A9" s="28" t="s">
        <v>38</v>
      </c>
      <c r="B9" s="62">
        <v>-33779</v>
      </c>
      <c r="C9" s="60">
        <v>-36617</v>
      </c>
    </row>
    <row r="10" spans="1:3" x14ac:dyDescent="0.2">
      <c r="A10" s="8" t="s">
        <v>40</v>
      </c>
      <c r="B10" s="40">
        <f>SUM(B8:B9)</f>
        <v>68168</v>
      </c>
      <c r="C10" s="40">
        <f>SUM(C8:C9)</f>
        <v>64029</v>
      </c>
    </row>
    <row r="11" spans="1:3" x14ac:dyDescent="0.2">
      <c r="A11" s="7" t="s">
        <v>39</v>
      </c>
      <c r="B11" s="63">
        <v>153</v>
      </c>
      <c r="C11" s="84">
        <v>5643</v>
      </c>
    </row>
    <row r="12" spans="1:3" x14ac:dyDescent="0.2">
      <c r="A12" s="29" t="s">
        <v>6</v>
      </c>
      <c r="B12" s="42">
        <f>B10+B11</f>
        <v>68321</v>
      </c>
      <c r="C12" s="42">
        <f>C10+C11</f>
        <v>69672</v>
      </c>
    </row>
    <row r="13" spans="1:3" x14ac:dyDescent="0.2">
      <c r="A13" s="24"/>
      <c r="C13" s="43"/>
    </row>
    <row r="14" spans="1:3" x14ac:dyDescent="0.2">
      <c r="A14" s="12" t="s">
        <v>41</v>
      </c>
      <c r="B14" s="62">
        <v>27459</v>
      </c>
      <c r="C14" s="61">
        <v>26853</v>
      </c>
    </row>
    <row r="15" spans="1:3" x14ac:dyDescent="0.2">
      <c r="A15" s="12" t="s">
        <v>42</v>
      </c>
      <c r="B15" s="63">
        <v>-4072</v>
      </c>
      <c r="C15" s="60">
        <v>-5057</v>
      </c>
    </row>
    <row r="16" spans="1:3" x14ac:dyDescent="0.2">
      <c r="A16" s="24" t="s">
        <v>50</v>
      </c>
      <c r="B16" s="63">
        <v>12814</v>
      </c>
      <c r="C16" s="60">
        <v>14482</v>
      </c>
    </row>
    <row r="17" spans="1:4" x14ac:dyDescent="0.2">
      <c r="A17" s="24" t="s">
        <v>7</v>
      </c>
      <c r="B17" s="63">
        <v>227</v>
      </c>
      <c r="C17" s="60">
        <v>222</v>
      </c>
      <c r="D17" s="25"/>
    </row>
    <row r="18" spans="1:4" x14ac:dyDescent="0.2">
      <c r="A18" s="24" t="s">
        <v>68</v>
      </c>
      <c r="B18" s="85" t="s">
        <v>69</v>
      </c>
      <c r="C18" s="85" t="s">
        <v>69</v>
      </c>
      <c r="D18" s="25"/>
    </row>
    <row r="19" spans="1:4" x14ac:dyDescent="0.2">
      <c r="A19" s="29" t="s">
        <v>43</v>
      </c>
      <c r="B19" s="44">
        <f>SUM(B14:B17)</f>
        <v>36428</v>
      </c>
      <c r="C19" s="44">
        <f>SUM(C14:C17)</f>
        <v>36500</v>
      </c>
    </row>
    <row r="20" spans="1:4" x14ac:dyDescent="0.2">
      <c r="A20" s="24"/>
      <c r="B20" s="45"/>
      <c r="C20" s="39"/>
    </row>
    <row r="21" spans="1:4" x14ac:dyDescent="0.2">
      <c r="A21" s="24" t="s">
        <v>44</v>
      </c>
      <c r="B21" s="56">
        <f>B19+B12</f>
        <v>104749</v>
      </c>
      <c r="C21" s="39">
        <f>C12+C19</f>
        <v>106172</v>
      </c>
    </row>
    <row r="22" spans="1:4" x14ac:dyDescent="0.2">
      <c r="A22" s="24" t="s">
        <v>45</v>
      </c>
      <c r="B22" s="63">
        <v>-98754</v>
      </c>
      <c r="C22" s="39">
        <v>-85309</v>
      </c>
    </row>
    <row r="23" spans="1:4" ht="13.5" thickBot="1" x14ac:dyDescent="0.25">
      <c r="A23" s="30" t="s">
        <v>48</v>
      </c>
      <c r="B23" s="46">
        <f>B21+B22</f>
        <v>5995</v>
      </c>
      <c r="C23" s="46">
        <f t="shared" ref="C23" si="0">C21+C22</f>
        <v>20863</v>
      </c>
    </row>
    <row r="24" spans="1:4" ht="13.5" thickTop="1" x14ac:dyDescent="0.2">
      <c r="A24" s="31"/>
      <c r="B24" s="47"/>
      <c r="C24" s="47"/>
    </row>
    <row r="25" spans="1:4" x14ac:dyDescent="0.2">
      <c r="A25" s="7" t="s">
        <v>46</v>
      </c>
      <c r="B25" s="63">
        <v>176</v>
      </c>
      <c r="C25" s="86">
        <v>-13994</v>
      </c>
    </row>
    <row r="26" spans="1:4" x14ac:dyDescent="0.2">
      <c r="A26" s="32"/>
      <c r="B26" s="41"/>
      <c r="C26" s="48"/>
    </row>
    <row r="27" spans="1:4" ht="13.5" thickBot="1" x14ac:dyDescent="0.25">
      <c r="A27" s="30" t="s">
        <v>47</v>
      </c>
      <c r="B27" s="49">
        <f>B23+B25</f>
        <v>6171</v>
      </c>
      <c r="C27" s="49">
        <f t="shared" ref="C27" si="1">C23+C25</f>
        <v>6869</v>
      </c>
    </row>
    <row r="28" spans="1:4" ht="13.5" thickTop="1" x14ac:dyDescent="0.2">
      <c r="A28" s="33"/>
      <c r="B28" s="50"/>
      <c r="C28" s="39"/>
    </row>
    <row r="29" spans="1:4" x14ac:dyDescent="0.2">
      <c r="A29" s="26" t="s">
        <v>8</v>
      </c>
      <c r="B29" s="87">
        <v>-551</v>
      </c>
      <c r="C29" s="51">
        <v>-550</v>
      </c>
    </row>
    <row r="30" spans="1:4" ht="13.5" thickBot="1" x14ac:dyDescent="0.25">
      <c r="A30" s="30" t="s">
        <v>9</v>
      </c>
      <c r="B30" s="52">
        <f>B29+B27</f>
        <v>5620</v>
      </c>
      <c r="C30" s="52">
        <f t="shared" ref="C30" si="2">C29+C27</f>
        <v>6319</v>
      </c>
    </row>
    <row r="31" spans="1:4" ht="13.5" thickTop="1" x14ac:dyDescent="0.2">
      <c r="A31" s="34"/>
      <c r="B31" s="53"/>
      <c r="C31" s="50"/>
    </row>
    <row r="32" spans="1:4" ht="13.5" thickBot="1" x14ac:dyDescent="0.25">
      <c r="A32" s="35" t="s">
        <v>49</v>
      </c>
      <c r="B32" s="52">
        <f>B30</f>
        <v>5620</v>
      </c>
      <c r="C32" s="52">
        <f>C30</f>
        <v>6319</v>
      </c>
    </row>
    <row r="33" spans="1:3" ht="13.5" thickTop="1" x14ac:dyDescent="0.2">
      <c r="A33" s="37" t="s">
        <v>10</v>
      </c>
      <c r="B33" s="54">
        <f>B32/260331650*1000</f>
        <v>2.1587847655096873E-2</v>
      </c>
      <c r="C33" s="54">
        <f>C32/225271201*1000</f>
        <v>2.8050633955647088E-2</v>
      </c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59</v>
      </c>
    </row>
    <row r="38" spans="1:3" x14ac:dyDescent="0.2">
      <c r="A38" s="11" t="s">
        <v>52</v>
      </c>
      <c r="B38" s="1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2019-02-26T11:23:25Z</dcterms:modified>
</cp:coreProperties>
</file>