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'Лист2'!$A$1:$D$77</definedName>
  </definedNames>
  <calcPr fullCalcOnLoad="1"/>
</workbook>
</file>

<file path=xl/sharedStrings.xml><?xml version="1.0" encoding="utf-8"?>
<sst xmlns="http://schemas.openxmlformats.org/spreadsheetml/2006/main" count="179" uniqueCount="140">
  <si>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</si>
  <si>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</si>
  <si>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</si>
  <si>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</si>
  <si>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</si>
  <si>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</si>
  <si>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</si>
  <si>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</si>
  <si>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</si>
  <si>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</si>
  <si>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</si>
  <si>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</si>
  <si>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</si>
  <si>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</si>
  <si>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</si>
  <si>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</si>
  <si>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</si>
  <si>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</si>
  <si>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</si>
  <si>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</si>
  <si>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</si>
  <si>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</si>
  <si>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</si>
  <si>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</si>
  <si>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</si>
  <si>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</si>
  <si>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</si>
  <si>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</si>
  <si>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</si>
  <si>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</si>
  <si>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</si>
  <si>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</si>
  <si>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</si>
  <si>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</si>
  <si>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</si>
  <si>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</si>
  <si>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</si>
  <si>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</si>
  <si>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</si>
  <si>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</si>
  <si>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</si>
  <si>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</si>
  <si>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</si>
  <si>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</si>
  <si>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</si>
  <si>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</si>
  <si>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</si>
  <si>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</si>
  <si>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</si>
  <si>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</si>
  <si>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</si>
  <si>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</si>
  <si>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</si>
  <si>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</si>
  <si>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</si>
  <si>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</si>
  <si>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</si>
  <si>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</si>
  <si>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</si>
  <si>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</si>
  <si>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</si>
  <si>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</si>
  <si>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</si>
  <si>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</si>
  <si>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</si>
  <si>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</si>
  <si>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</si>
  <si>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</si>
  <si>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</si>
  <si>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</si>
  <si>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</si>
  <si>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</si>
  <si>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</si>
  <si>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</si>
  <si>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</si>
  <si>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</si>
  <si>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</si>
  <si>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</si>
  <si>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</si>
  <si>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</si>
  <si>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</si>
  <si>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</si>
  <si>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</si>
  <si>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</si>
  <si>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</si>
  <si>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</si>
  <si>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</si>
  <si>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</si>
  <si>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</si>
  <si>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</si>
  <si>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</si>
  <si>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</si>
  <si>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</si>
  <si>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</si>
  <si>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</si>
  <si>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</si>
  <si>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</si>
  <si>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</si>
  <si>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</si>
  <si>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</si>
  <si>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</si>
  <si>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</si>
  <si>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</si>
  <si>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</si>
  <si>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</si>
  <si>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</si>
  <si>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</si>
  <si>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</si>
  <si>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</si>
  <si>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</si>
  <si>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</si>
  <si>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</si>
  <si>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</si>
  <si>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</si>
  <si>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</si>
  <si>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</si>
  <si>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</si>
  <si>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</si>
  <si>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</si>
  <si>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</si>
  <si>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</si>
  <si>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</si>
  <si>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</si>
  <si>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</si>
  <si>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</si>
  <si>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</si>
  <si>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</si>
  <si>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</si>
  <si>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</si>
  <si>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</si>
  <si>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</si>
  <si>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ОТЧЕТ О СОВОКУПНОМ ДОХОДЕ на</t>
  </si>
  <si>
    <t>ОТЧЕТ О СОВОКУПНОМ ДОХОДЕ  на</t>
  </si>
  <si>
    <t>Проценты по депозитам и кредитам местных органов власти, кроме Соц.фонда</t>
  </si>
  <si>
    <t>Доход(убыток) от операций с финансовыми инструментами</t>
  </si>
  <si>
    <t>31 января  2011 года (включительно)</t>
  </si>
  <si>
    <t>31 января 2011 года (включительно)</t>
  </si>
  <si>
    <t>Заместитель Председателя Правления</t>
  </si>
  <si>
    <t>Давлетов Б.И.</t>
  </si>
  <si>
    <t>Заместитель Председателя  Правления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</si>
</sst>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430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4301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4301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43012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4301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75" zoomScaleNormal="75" zoomScaleSheetLayoutView="75" workbookViewId="0" topLeftCell="A61">
      <selection activeCell="B99" sqref="B99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122" t="s">
        <v>135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3" t="s">
        <v>9</v>
      </c>
      <c r="B16" s="125" t="s">
        <v>10</v>
      </c>
      <c r="C16" s="57" t="s">
        <v>11</v>
      </c>
      <c r="D16" s="56" t="s">
        <v>37</v>
      </c>
    </row>
    <row r="17" spans="1:4" ht="16.5" thickBot="1">
      <c r="A17" s="124"/>
      <c r="B17" s="126"/>
      <c r="C17" s="118">
        <v>40544</v>
      </c>
      <c r="D17" s="119">
        <v>40179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441575</v>
      </c>
      <c r="D21" s="69">
        <v>285269</v>
      </c>
    </row>
    <row r="22" spans="1:4" ht="15">
      <c r="A22" s="67">
        <v>2</v>
      </c>
      <c r="B22" s="68" t="s">
        <v>14</v>
      </c>
      <c r="C22" s="69">
        <v>366674</v>
      </c>
      <c r="D22" s="69">
        <v>180391</v>
      </c>
    </row>
    <row r="23" spans="1:4" ht="15">
      <c r="A23" s="67">
        <v>3</v>
      </c>
      <c r="B23" s="68" t="s">
        <v>15</v>
      </c>
      <c r="C23" s="69">
        <v>856487</v>
      </c>
      <c r="D23" s="69">
        <v>346691</v>
      </c>
    </row>
    <row r="24" spans="1:4" ht="15">
      <c r="A24" s="67">
        <v>4</v>
      </c>
      <c r="B24" s="68" t="s">
        <v>16</v>
      </c>
      <c r="C24" s="69">
        <v>0</v>
      </c>
      <c r="D24" s="69">
        <v>0</v>
      </c>
    </row>
    <row r="25" spans="1:4" ht="15">
      <c r="A25" s="67">
        <v>5</v>
      </c>
      <c r="B25" s="68" t="s">
        <v>17</v>
      </c>
      <c r="C25" s="69">
        <v>0</v>
      </c>
      <c r="D25" s="69">
        <v>0</v>
      </c>
    </row>
    <row r="26" spans="1:4" ht="15">
      <c r="A26" s="67">
        <v>6</v>
      </c>
      <c r="B26" s="68" t="s">
        <v>18</v>
      </c>
      <c r="C26" s="69">
        <v>0</v>
      </c>
      <c r="D26" s="69">
        <v>0</v>
      </c>
    </row>
    <row r="27" spans="1:4" ht="15.75">
      <c r="A27" s="67">
        <v>7</v>
      </c>
      <c r="B27" s="70" t="s">
        <v>19</v>
      </c>
      <c r="C27" s="71">
        <f>C21+C22+C23+C24+C25+C26</f>
        <v>1664736</v>
      </c>
      <c r="D27" s="71">
        <f>D21+D22+D23+D24+D26</f>
        <v>812351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>
        <v>0</v>
      </c>
    </row>
    <row r="30" spans="1:4" ht="15">
      <c r="A30" s="73">
        <v>9</v>
      </c>
      <c r="B30" s="74" t="s">
        <v>21</v>
      </c>
      <c r="C30" s="75"/>
      <c r="D30" s="75">
        <v>0</v>
      </c>
    </row>
    <row r="31" spans="1:4" ht="30">
      <c r="A31" s="73">
        <v>10</v>
      </c>
      <c r="B31" s="74" t="s">
        <v>22</v>
      </c>
      <c r="C31" s="75"/>
      <c r="D31" s="75">
        <v>0</v>
      </c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87650</v>
      </c>
      <c r="D33" s="69">
        <v>43673</v>
      </c>
    </row>
    <row r="34" spans="1:4" ht="30">
      <c r="A34" s="73">
        <v>13</v>
      </c>
      <c r="B34" s="76" t="s">
        <v>25</v>
      </c>
      <c r="C34" s="75">
        <v>0</v>
      </c>
      <c r="D34" s="75">
        <v>0</v>
      </c>
    </row>
    <row r="35" spans="1:4" ht="15">
      <c r="A35" s="67">
        <v>14</v>
      </c>
      <c r="B35" s="68" t="s">
        <v>26</v>
      </c>
      <c r="C35" s="69"/>
      <c r="D35" s="69">
        <v>0</v>
      </c>
    </row>
    <row r="36" spans="1:4" ht="15">
      <c r="A36" s="67">
        <v>15</v>
      </c>
      <c r="B36" s="68" t="s">
        <v>27</v>
      </c>
      <c r="C36" s="69">
        <v>1937448</v>
      </c>
      <c r="D36" s="69">
        <v>1414992</v>
      </c>
    </row>
    <row r="37" spans="1:4" ht="15">
      <c r="A37" s="67">
        <v>16</v>
      </c>
      <c r="B37" s="68" t="s">
        <v>28</v>
      </c>
      <c r="C37" s="69">
        <v>-169375</v>
      </c>
      <c r="D37" s="69">
        <v>-151458</v>
      </c>
    </row>
    <row r="38" spans="1:4" ht="15">
      <c r="A38" s="67">
        <v>17</v>
      </c>
      <c r="B38" s="77" t="s">
        <v>29</v>
      </c>
      <c r="C38" s="78">
        <f>SUM(C36:C37)</f>
        <v>1768073</v>
      </c>
      <c r="D38" s="78">
        <v>1263534</v>
      </c>
    </row>
    <row r="39" spans="1:4" ht="15">
      <c r="A39" s="67">
        <v>18</v>
      </c>
      <c r="B39" s="68" t="s">
        <v>30</v>
      </c>
      <c r="C39" s="69">
        <v>56489</v>
      </c>
      <c r="D39" s="69">
        <v>99390</v>
      </c>
    </row>
    <row r="40" spans="1:4" ht="15">
      <c r="A40" s="67">
        <v>19</v>
      </c>
      <c r="B40" s="68" t="s">
        <v>31</v>
      </c>
      <c r="C40" s="69">
        <v>39367</v>
      </c>
      <c r="D40" s="69">
        <v>29368</v>
      </c>
    </row>
    <row r="41" spans="1:4" ht="15">
      <c r="A41" s="67">
        <v>20</v>
      </c>
      <c r="B41" s="68" t="s">
        <v>32</v>
      </c>
      <c r="C41" s="69">
        <v>32342</v>
      </c>
      <c r="D41" s="69">
        <v>3860</v>
      </c>
    </row>
    <row r="42" spans="1:4" ht="15">
      <c r="A42" s="67">
        <v>21</v>
      </c>
      <c r="B42" s="68" t="s">
        <v>33</v>
      </c>
      <c r="C42" s="75">
        <v>0</v>
      </c>
      <c r="D42" s="75">
        <v>0</v>
      </c>
    </row>
    <row r="43" spans="1:4" ht="15">
      <c r="A43" s="67">
        <v>22</v>
      </c>
      <c r="B43" s="68" t="s">
        <v>34</v>
      </c>
      <c r="C43" s="69">
        <v>24656</v>
      </c>
      <c r="D43" s="69">
        <v>14720</v>
      </c>
    </row>
    <row r="44" spans="1:4" ht="15.75" thickBot="1">
      <c r="A44" s="67">
        <v>23</v>
      </c>
      <c r="B44" s="68" t="s">
        <v>35</v>
      </c>
      <c r="C44" s="79">
        <v>624259</v>
      </c>
      <c r="D44" s="79">
        <v>234426</v>
      </c>
    </row>
    <row r="45" spans="1:4" ht="2.25" customHeight="1">
      <c r="A45" s="80"/>
      <c r="B45" s="81"/>
      <c r="C45" s="82"/>
      <c r="D45" s="82">
        <f>D27+D32+D33+D38+D39+D40+D41+D43+D44</f>
        <v>2504544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4300794</v>
      </c>
      <c r="D46" s="71">
        <f>D27+D32+D33+D35+D38+D39+D40+D41+D43+D44</f>
        <v>2504544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3" t="s">
        <v>9</v>
      </c>
      <c r="B49" s="125" t="s">
        <v>10</v>
      </c>
      <c r="C49" s="57" t="s">
        <v>11</v>
      </c>
      <c r="D49" s="56" t="s">
        <v>37</v>
      </c>
    </row>
    <row r="50" spans="1:4" ht="16.5" thickBot="1">
      <c r="A50" s="124"/>
      <c r="B50" s="126"/>
      <c r="C50" s="118">
        <v>40544</v>
      </c>
      <c r="D50" s="119">
        <v>40179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1693985</v>
      </c>
      <c r="D53" s="69">
        <v>703453</v>
      </c>
    </row>
    <row r="54" spans="1:4" ht="15">
      <c r="A54" s="67">
        <v>26</v>
      </c>
      <c r="B54" s="68" t="s">
        <v>119</v>
      </c>
      <c r="C54" s="69">
        <v>0</v>
      </c>
      <c r="D54" s="69">
        <v>2</v>
      </c>
    </row>
    <row r="55" spans="1:4" ht="15">
      <c r="A55" s="67">
        <v>27</v>
      </c>
      <c r="B55" s="68" t="s">
        <v>40</v>
      </c>
      <c r="C55" s="69">
        <v>755982</v>
      </c>
      <c r="D55" s="69">
        <v>467386</v>
      </c>
    </row>
    <row r="56" spans="1:4" ht="15">
      <c r="A56" s="67">
        <v>28</v>
      </c>
      <c r="B56" s="68" t="s">
        <v>41</v>
      </c>
      <c r="C56" s="69">
        <v>182573</v>
      </c>
      <c r="D56" s="69">
        <v>173316</v>
      </c>
    </row>
    <row r="57" spans="1:4" ht="15">
      <c r="A57" s="67">
        <v>29</v>
      </c>
      <c r="B57" s="68" t="s">
        <v>42</v>
      </c>
      <c r="C57" s="69">
        <v>20468</v>
      </c>
      <c r="D57" s="69">
        <v>190</v>
      </c>
    </row>
    <row r="58" spans="1:4" ht="15.75">
      <c r="A58" s="67">
        <v>30</v>
      </c>
      <c r="B58" s="70" t="s">
        <v>43</v>
      </c>
      <c r="C58" s="71">
        <f>C53+C55+C56+C57+C54</f>
        <v>2653008</v>
      </c>
      <c r="D58" s="71">
        <f>D53+D55+D56+D57+D54</f>
        <v>1344347</v>
      </c>
    </row>
    <row r="59" spans="1:3" ht="15">
      <c r="A59" s="67">
        <v>31</v>
      </c>
      <c r="B59" s="72" t="s">
        <v>123</v>
      </c>
      <c r="C59" s="69">
        <v>274</v>
      </c>
    </row>
    <row r="60" spans="1:4" ht="15">
      <c r="A60" s="67">
        <v>32</v>
      </c>
      <c r="B60" s="68" t="s">
        <v>44</v>
      </c>
      <c r="C60" s="69">
        <v>343489</v>
      </c>
      <c r="D60" s="69">
        <v>221578</v>
      </c>
    </row>
    <row r="61" spans="1:4" ht="15">
      <c r="A61" s="67">
        <v>33</v>
      </c>
      <c r="B61" s="68" t="s">
        <v>45</v>
      </c>
      <c r="C61" s="69">
        <v>0</v>
      </c>
      <c r="D61" s="69">
        <v>0</v>
      </c>
    </row>
    <row r="62" spans="1:4" ht="15">
      <c r="A62" s="67">
        <v>34</v>
      </c>
      <c r="B62" s="68" t="s">
        <v>46</v>
      </c>
      <c r="C62" s="69">
        <v>0</v>
      </c>
      <c r="D62" s="69">
        <v>1766</v>
      </c>
    </row>
    <row r="63" spans="1:4" ht="30">
      <c r="A63" s="67">
        <v>35</v>
      </c>
      <c r="B63" s="68" t="s">
        <v>120</v>
      </c>
      <c r="C63" s="69">
        <v>205131</v>
      </c>
      <c r="D63" s="69">
        <v>204569</v>
      </c>
    </row>
    <row r="64" spans="1:4" ht="15">
      <c r="A64" s="67">
        <v>36</v>
      </c>
      <c r="B64" s="68" t="s">
        <v>47</v>
      </c>
      <c r="C64" s="69">
        <v>10618</v>
      </c>
      <c r="D64" s="69">
        <v>18664</v>
      </c>
    </row>
    <row r="65" spans="1:4" ht="15">
      <c r="A65" s="67">
        <v>37</v>
      </c>
      <c r="B65" s="68" t="s">
        <v>48</v>
      </c>
      <c r="C65" s="69">
        <v>10026</v>
      </c>
      <c r="D65" s="69">
        <v>7356</v>
      </c>
    </row>
    <row r="66" spans="1:4" ht="15">
      <c r="A66" s="67">
        <v>38</v>
      </c>
      <c r="B66" s="68" t="s">
        <v>49</v>
      </c>
      <c r="C66" s="69">
        <v>656</v>
      </c>
      <c r="D66" s="69">
        <v>610</v>
      </c>
    </row>
    <row r="67" spans="1:4" ht="15">
      <c r="A67" s="67">
        <v>39</v>
      </c>
      <c r="B67" s="68" t="s">
        <v>50</v>
      </c>
      <c r="C67" s="69">
        <v>528949</v>
      </c>
      <c r="D67" s="69">
        <v>223636</v>
      </c>
    </row>
    <row r="68" spans="1:4" ht="15" customHeight="1" thickBot="1">
      <c r="A68" s="83">
        <v>40</v>
      </c>
      <c r="B68" s="95" t="s">
        <v>51</v>
      </c>
      <c r="C68" s="85"/>
      <c r="D68" s="85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3752151</v>
      </c>
      <c r="D70" s="71">
        <f>D58+D59+D61+D62+D63+D64+D65+D66+D67+D60</f>
        <v>2022526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122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420196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>
        <v>0</v>
      </c>
    </row>
    <row r="79" spans="1:4" ht="15">
      <c r="A79" s="67">
        <v>46</v>
      </c>
      <c r="B79" s="68" t="s">
        <v>57</v>
      </c>
      <c r="C79" s="69">
        <v>0</v>
      </c>
      <c r="D79" s="69">
        <v>0</v>
      </c>
    </row>
    <row r="80" spans="1:4" ht="15">
      <c r="A80" s="67">
        <v>47</v>
      </c>
      <c r="B80" s="68" t="s">
        <v>58</v>
      </c>
      <c r="C80" s="69">
        <v>0</v>
      </c>
      <c r="D80" s="69">
        <v>0</v>
      </c>
    </row>
    <row r="81" spans="1:4" ht="15">
      <c r="A81" s="67">
        <v>48</v>
      </c>
      <c r="B81" s="68" t="s">
        <v>59</v>
      </c>
      <c r="C81" s="69">
        <v>57</v>
      </c>
      <c r="D81" s="69">
        <v>3320</v>
      </c>
    </row>
    <row r="82" spans="1:4" ht="15">
      <c r="A82" s="67">
        <v>49</v>
      </c>
      <c r="B82" s="68" t="s">
        <v>60</v>
      </c>
      <c r="C82" s="69">
        <v>0</v>
      </c>
      <c r="D82" s="69">
        <v>0</v>
      </c>
    </row>
    <row r="83" spans="1:4" ht="15">
      <c r="A83" s="67">
        <v>50</v>
      </c>
      <c r="B83" s="68" t="s">
        <v>61</v>
      </c>
      <c r="C83" s="69">
        <v>0</v>
      </c>
      <c r="D83" s="69">
        <v>0</v>
      </c>
    </row>
    <row r="84" spans="1:4" ht="15">
      <c r="A84" s="67">
        <v>51</v>
      </c>
      <c r="B84" s="68" t="s">
        <v>62</v>
      </c>
      <c r="C84" s="69">
        <v>128340</v>
      </c>
      <c r="D84" s="69">
        <v>317786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548643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548643</v>
      </c>
      <c r="D87" s="71">
        <f>D76+D77+D78+D81+D84+D83</f>
        <v>482018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4300794</v>
      </c>
      <c r="D90" s="71">
        <f>D70+D87</f>
        <v>2504544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137</v>
      </c>
      <c r="D94" s="49" t="s">
        <v>138</v>
      </c>
    </row>
    <row r="96" ht="2.25" customHeight="1"/>
    <row r="97" spans="2:4" ht="15">
      <c r="B97" s="49" t="s">
        <v>128</v>
      </c>
      <c r="D97" s="49" t="s">
        <v>130</v>
      </c>
    </row>
    <row r="99" ht="15">
      <c r="B99" s="111" t="s">
        <v>127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80" workbookViewId="0" topLeftCell="A23">
      <selection activeCell="B71" sqref="B71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0" customWidth="1"/>
    <col min="4" max="4" width="21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132</v>
      </c>
      <c r="B6" s="53"/>
      <c r="C6" s="7"/>
      <c r="D6" s="7"/>
    </row>
    <row r="7" spans="1:4" ht="15.75">
      <c r="A7" s="48"/>
      <c r="B7" s="52" t="s">
        <v>136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7" t="s">
        <v>9</v>
      </c>
      <c r="B13" s="129" t="s">
        <v>10</v>
      </c>
      <c r="C13" s="5" t="s">
        <v>11</v>
      </c>
      <c r="D13" s="4" t="s">
        <v>37</v>
      </c>
    </row>
    <row r="14" spans="1:4" ht="13.5" thickBot="1">
      <c r="A14" s="128"/>
      <c r="B14" s="130"/>
      <c r="C14" s="120">
        <v>40544</v>
      </c>
      <c r="D14" s="121">
        <v>40179</v>
      </c>
    </row>
    <row r="15" spans="1:4" ht="12.75">
      <c r="A15" s="8"/>
      <c r="B15" s="9"/>
      <c r="C15" s="9"/>
      <c r="D15" s="10"/>
    </row>
    <row r="16" spans="1:4" ht="13.5" thickBot="1">
      <c r="A16" s="11" t="s">
        <v>68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69</v>
      </c>
      <c r="C18" s="17">
        <v>776</v>
      </c>
      <c r="D18" s="17">
        <v>178</v>
      </c>
    </row>
    <row r="19" spans="1:4" ht="12.75">
      <c r="A19" s="15">
        <v>2</v>
      </c>
      <c r="B19" s="18" t="s">
        <v>70</v>
      </c>
      <c r="C19" s="17">
        <v>0</v>
      </c>
      <c r="D19" s="17"/>
    </row>
    <row r="20" spans="1:4" ht="12.75">
      <c r="A20" s="15">
        <v>3</v>
      </c>
      <c r="B20" s="18" t="s">
        <v>71</v>
      </c>
      <c r="C20" s="17">
        <v>58</v>
      </c>
      <c r="D20" s="17">
        <v>170</v>
      </c>
    </row>
    <row r="21" spans="1:4" ht="12.75">
      <c r="A21" s="15">
        <v>4</v>
      </c>
      <c r="B21" s="18" t="s">
        <v>72</v>
      </c>
      <c r="C21" s="17">
        <v>0</v>
      </c>
      <c r="D21" s="17">
        <v>0</v>
      </c>
    </row>
    <row r="22" spans="1:4" ht="12.75">
      <c r="A22" s="15">
        <v>5</v>
      </c>
      <c r="B22" s="18" t="s">
        <v>73</v>
      </c>
      <c r="C22" s="17">
        <v>0</v>
      </c>
      <c r="D22" s="17">
        <v>0</v>
      </c>
    </row>
    <row r="23" spans="1:4" ht="12.75">
      <c r="A23" s="15">
        <v>6</v>
      </c>
      <c r="B23" s="18" t="s">
        <v>124</v>
      </c>
      <c r="C23" s="17">
        <v>35532</v>
      </c>
      <c r="D23" s="17">
        <v>28646</v>
      </c>
    </row>
    <row r="24" spans="1:4" ht="13.5" thickBot="1">
      <c r="A24" s="19">
        <v>7</v>
      </c>
      <c r="B24" s="20" t="s">
        <v>74</v>
      </c>
      <c r="C24" s="21">
        <f>SUM(C18:C23)</f>
        <v>36366</v>
      </c>
      <c r="D24" s="21">
        <f>D18+D19+D20+D22+D23+D21</f>
        <v>28994</v>
      </c>
    </row>
    <row r="25" spans="1:4" ht="13.5" thickBot="1">
      <c r="A25" s="22" t="s">
        <v>75</v>
      </c>
      <c r="B25" s="23"/>
      <c r="C25" s="24"/>
      <c r="D25" s="25"/>
    </row>
    <row r="26" spans="1:4" ht="16.5" customHeight="1">
      <c r="A26" s="15">
        <v>8</v>
      </c>
      <c r="B26" s="18" t="s">
        <v>76</v>
      </c>
      <c r="C26" s="17">
        <v>1319</v>
      </c>
      <c r="D26" s="17">
        <v>771</v>
      </c>
    </row>
    <row r="27" spans="1:4" ht="24.75" customHeight="1">
      <c r="A27" s="15">
        <v>9</v>
      </c>
      <c r="B27" s="18" t="s">
        <v>77</v>
      </c>
      <c r="C27" s="17">
        <v>1</v>
      </c>
      <c r="D27" s="17">
        <v>239</v>
      </c>
    </row>
    <row r="28" spans="1:4" ht="24.75" customHeight="1">
      <c r="A28" s="15">
        <v>10</v>
      </c>
      <c r="B28" s="18" t="s">
        <v>133</v>
      </c>
      <c r="C28" s="17">
        <v>209</v>
      </c>
      <c r="D28" s="17"/>
    </row>
    <row r="29" spans="1:4" ht="12.75">
      <c r="A29" s="15">
        <v>11</v>
      </c>
      <c r="B29" s="18" t="s">
        <v>78</v>
      </c>
      <c r="C29" s="17">
        <v>5101</v>
      </c>
      <c r="D29" s="17">
        <v>3526</v>
      </c>
    </row>
    <row r="30" spans="1:4" ht="12.75">
      <c r="A30" s="15">
        <v>12</v>
      </c>
      <c r="B30" s="18" t="s">
        <v>79</v>
      </c>
      <c r="C30" s="17">
        <v>1781</v>
      </c>
      <c r="D30" s="17">
        <v>1620</v>
      </c>
    </row>
    <row r="31" spans="1:4" ht="25.5">
      <c r="A31" s="15">
        <v>13</v>
      </c>
      <c r="B31" s="18" t="s">
        <v>80</v>
      </c>
      <c r="C31" s="17">
        <v>1371</v>
      </c>
      <c r="D31" s="17">
        <v>738</v>
      </c>
    </row>
    <row r="32" spans="1:4" ht="12.75">
      <c r="A32" s="15">
        <v>14</v>
      </c>
      <c r="B32" s="27" t="s">
        <v>73</v>
      </c>
      <c r="C32" s="17">
        <v>0</v>
      </c>
      <c r="D32" s="17"/>
    </row>
    <row r="33" spans="1:4" ht="25.5">
      <c r="A33" s="15">
        <v>15</v>
      </c>
      <c r="B33" s="18" t="s">
        <v>81</v>
      </c>
      <c r="C33" s="17">
        <v>0</v>
      </c>
      <c r="D33" s="17">
        <v>4</v>
      </c>
    </row>
    <row r="34" spans="1:4" ht="12.75">
      <c r="A34" s="15">
        <v>16</v>
      </c>
      <c r="B34" s="18" t="s">
        <v>118</v>
      </c>
      <c r="C34" s="17">
        <v>0</v>
      </c>
      <c r="D34" s="17"/>
    </row>
    <row r="35" spans="1:4" ht="12.75">
      <c r="A35" s="15">
        <v>17</v>
      </c>
      <c r="B35" s="18" t="s">
        <v>82</v>
      </c>
      <c r="C35" s="17">
        <v>2</v>
      </c>
      <c r="D35" s="17">
        <v>5</v>
      </c>
    </row>
    <row r="36" spans="1:4" ht="13.5" thickBot="1">
      <c r="A36" s="19">
        <v>18</v>
      </c>
      <c r="B36" s="20" t="s">
        <v>83</v>
      </c>
      <c r="C36" s="21">
        <f>C26+C27+C28+C29+C30+C31+C32+C33+C35+C34</f>
        <v>9784</v>
      </c>
      <c r="D36" s="21">
        <f>D26+D27+D29+D30+D31+D32+D33+D35+D34</f>
        <v>6903</v>
      </c>
    </row>
    <row r="37" spans="1:4" ht="12.75">
      <c r="A37" s="15">
        <v>19</v>
      </c>
      <c r="B37" s="28" t="s">
        <v>84</v>
      </c>
      <c r="C37" s="29">
        <f>C24-C36</f>
        <v>26582</v>
      </c>
      <c r="D37" s="29">
        <f>D24-D36</f>
        <v>22091</v>
      </c>
    </row>
    <row r="38" spans="1:4" ht="13.5" thickBot="1">
      <c r="A38" s="19">
        <v>20</v>
      </c>
      <c r="B38" s="30" t="s">
        <v>85</v>
      </c>
      <c r="C38" s="31">
        <v>-8366</v>
      </c>
      <c r="D38" s="31">
        <v>-146</v>
      </c>
    </row>
    <row r="39" spans="1:4" ht="13.5" thickBot="1">
      <c r="A39" s="19">
        <v>21</v>
      </c>
      <c r="B39" s="20" t="s">
        <v>86</v>
      </c>
      <c r="C39" s="21">
        <f>C37+C38</f>
        <v>18216</v>
      </c>
      <c r="D39" s="21">
        <f>D37+D38</f>
        <v>21945</v>
      </c>
    </row>
    <row r="40" spans="1:4" ht="13.5" thickBot="1">
      <c r="A40" s="32"/>
      <c r="B40" s="33"/>
      <c r="C40" s="32"/>
      <c r="D40" s="32"/>
    </row>
    <row r="41" spans="1:4" ht="29.25" customHeight="1">
      <c r="A41" s="127" t="s">
        <v>9</v>
      </c>
      <c r="B41" s="129" t="s">
        <v>10</v>
      </c>
      <c r="C41" s="5" t="s">
        <v>116</v>
      </c>
      <c r="D41" s="4" t="s">
        <v>37</v>
      </c>
    </row>
    <row r="42" spans="1:4" ht="13.5" thickBot="1">
      <c r="A42" s="128"/>
      <c r="B42" s="130"/>
      <c r="C42" s="120">
        <v>40544</v>
      </c>
      <c r="D42" s="121">
        <v>40179</v>
      </c>
    </row>
    <row r="43" spans="1:4" ht="13.5" thickBot="1">
      <c r="A43" s="22" t="s">
        <v>87</v>
      </c>
      <c r="B43" s="34"/>
      <c r="C43" s="23"/>
      <c r="D43" s="35"/>
    </row>
    <row r="44" spans="1:4" ht="12.75">
      <c r="A44" s="15">
        <v>22</v>
      </c>
      <c r="B44" s="18" t="s">
        <v>88</v>
      </c>
      <c r="C44" s="17">
        <v>10670</v>
      </c>
      <c r="D44" s="17">
        <v>7328</v>
      </c>
    </row>
    <row r="45" spans="1:4" ht="25.5">
      <c r="A45" s="15">
        <v>23</v>
      </c>
      <c r="B45" s="18" t="s">
        <v>121</v>
      </c>
      <c r="C45" s="17">
        <v>6906</v>
      </c>
      <c r="D45" s="17">
        <v>3626</v>
      </c>
    </row>
    <row r="46" spans="1:4" ht="12.75">
      <c r="A46" s="15">
        <v>24</v>
      </c>
      <c r="B46" s="18" t="s">
        <v>134</v>
      </c>
      <c r="C46" s="17"/>
      <c r="D46" s="17"/>
    </row>
    <row r="47" spans="1:4" ht="12.75">
      <c r="A47" s="15">
        <v>25</v>
      </c>
      <c r="B47" s="18" t="s">
        <v>89</v>
      </c>
      <c r="C47" s="17">
        <v>3023</v>
      </c>
      <c r="D47" s="17">
        <v>1043</v>
      </c>
    </row>
    <row r="48" spans="1:4" ht="13.5" thickBot="1">
      <c r="A48" s="19">
        <v>26</v>
      </c>
      <c r="B48" s="20" t="s">
        <v>90</v>
      </c>
      <c r="C48" s="21">
        <f>C44+C45+C47</f>
        <v>20599</v>
      </c>
      <c r="D48" s="21">
        <f>D44+D45+D46+D47</f>
        <v>11997</v>
      </c>
    </row>
    <row r="49" spans="1:4" ht="13.5" thickBot="1">
      <c r="A49" s="22" t="s">
        <v>91</v>
      </c>
      <c r="B49" s="34"/>
      <c r="C49" s="24"/>
      <c r="D49" s="25"/>
    </row>
    <row r="50" spans="1:4" ht="12.75">
      <c r="A50" s="15">
        <v>27</v>
      </c>
      <c r="B50" s="18" t="s">
        <v>92</v>
      </c>
      <c r="C50" s="116">
        <v>18209</v>
      </c>
      <c r="D50" s="17">
        <v>17744</v>
      </c>
    </row>
    <row r="51" spans="1:4" ht="12.75">
      <c r="A51" s="15">
        <v>28</v>
      </c>
      <c r="B51" s="18" t="s">
        <v>93</v>
      </c>
      <c r="C51" s="116">
        <v>2191</v>
      </c>
      <c r="D51" s="17">
        <v>1582</v>
      </c>
    </row>
    <row r="52" spans="1:4" ht="12.75">
      <c r="A52" s="15">
        <v>29</v>
      </c>
      <c r="B52" s="18" t="s">
        <v>94</v>
      </c>
      <c r="C52" s="17">
        <v>5401</v>
      </c>
      <c r="D52" s="17">
        <v>4658</v>
      </c>
    </row>
    <row r="53" spans="1:4" ht="12.75">
      <c r="A53" s="15">
        <v>30</v>
      </c>
      <c r="B53" s="18" t="s">
        <v>95</v>
      </c>
      <c r="C53" s="17">
        <v>5521</v>
      </c>
      <c r="D53" s="17">
        <v>2303</v>
      </c>
    </row>
    <row r="54" spans="1:4" ht="12.75">
      <c r="A54" s="15">
        <v>31</v>
      </c>
      <c r="B54" s="18" t="s">
        <v>96</v>
      </c>
      <c r="C54" s="116">
        <v>55</v>
      </c>
      <c r="D54" s="17">
        <v>18</v>
      </c>
    </row>
    <row r="55" spans="1:4" ht="12.75">
      <c r="A55" s="112">
        <v>32</v>
      </c>
      <c r="B55" s="33" t="s">
        <v>117</v>
      </c>
      <c r="C55" s="117">
        <v>6</v>
      </c>
      <c r="D55" s="113">
        <v>6</v>
      </c>
    </row>
    <row r="56" spans="1:4" ht="12.75">
      <c r="A56" s="15">
        <v>33</v>
      </c>
      <c r="B56" s="18" t="s">
        <v>97</v>
      </c>
      <c r="C56" s="116">
        <v>1294</v>
      </c>
      <c r="D56" s="17">
        <v>1112</v>
      </c>
    </row>
    <row r="57" spans="1:4" ht="12.75">
      <c r="A57" s="15">
        <v>34</v>
      </c>
      <c r="B57" s="18" t="s">
        <v>98</v>
      </c>
      <c r="C57" s="116">
        <v>178</v>
      </c>
      <c r="D57" s="17">
        <v>122</v>
      </c>
    </row>
    <row r="58" spans="1:4" ht="13.5" thickBot="1">
      <c r="A58" s="19">
        <v>35</v>
      </c>
      <c r="B58" s="20" t="s">
        <v>99</v>
      </c>
      <c r="C58" s="21">
        <f>C50+C51+C52+C53+C54+C56+C57+C55</f>
        <v>32855</v>
      </c>
      <c r="D58" s="21">
        <f>D50+D51+D52+D53+D54+D56+D57+D55</f>
        <v>27545</v>
      </c>
    </row>
    <row r="59" spans="1:4" ht="26.25" thickBot="1">
      <c r="A59" s="19">
        <v>36</v>
      </c>
      <c r="B59" s="20" t="s">
        <v>100</v>
      </c>
      <c r="C59" s="21">
        <f>C39+C48-C58</f>
        <v>5960</v>
      </c>
      <c r="D59" s="21">
        <f>D39+D48-D58</f>
        <v>6397</v>
      </c>
    </row>
    <row r="60" spans="1:4" ht="13.5" thickBot="1">
      <c r="A60" s="22" t="s">
        <v>101</v>
      </c>
      <c r="B60" s="36"/>
      <c r="C60" s="24"/>
      <c r="D60" s="25"/>
    </row>
    <row r="61" spans="1:4" ht="12.75">
      <c r="A61" s="15">
        <v>37</v>
      </c>
      <c r="B61" s="18" t="s">
        <v>102</v>
      </c>
      <c r="C61" s="17">
        <v>-900</v>
      </c>
      <c r="D61" s="17">
        <v>-500</v>
      </c>
    </row>
    <row r="62" spans="1:4" ht="12.75">
      <c r="A62" s="15">
        <v>38</v>
      </c>
      <c r="B62" s="18" t="s">
        <v>103</v>
      </c>
      <c r="C62" s="17">
        <v>0</v>
      </c>
      <c r="D62" s="17"/>
    </row>
    <row r="63" spans="1:4" ht="12.75">
      <c r="A63" s="15">
        <v>39</v>
      </c>
      <c r="B63" s="28" t="s">
        <v>104</v>
      </c>
      <c r="C63" s="29">
        <f>C61+C62</f>
        <v>-900</v>
      </c>
      <c r="D63" s="29">
        <f>D61+D62</f>
        <v>-500</v>
      </c>
    </row>
    <row r="64" spans="1:4" ht="12.75">
      <c r="A64" s="15">
        <v>40</v>
      </c>
      <c r="B64" s="18" t="s">
        <v>105</v>
      </c>
      <c r="C64" s="17">
        <f>C59+C63</f>
        <v>5060</v>
      </c>
      <c r="D64" s="17">
        <f>D59+D63</f>
        <v>5897</v>
      </c>
    </row>
    <row r="65" spans="1:4" ht="12.75">
      <c r="A65" s="15">
        <v>41</v>
      </c>
      <c r="B65" s="18" t="s">
        <v>106</v>
      </c>
      <c r="C65" s="38">
        <v>0</v>
      </c>
      <c r="D65" s="38">
        <v>0</v>
      </c>
    </row>
    <row r="66" spans="1:4" ht="13.5" thickBot="1">
      <c r="A66" s="19">
        <v>42</v>
      </c>
      <c r="B66" s="30" t="s">
        <v>107</v>
      </c>
      <c r="C66" s="39">
        <v>0</v>
      </c>
      <c r="D66" s="39">
        <v>0</v>
      </c>
    </row>
    <row r="67" spans="1:4" ht="15" customHeight="1" thickBot="1">
      <c r="A67" s="106">
        <v>43</v>
      </c>
      <c r="B67" s="107" t="s">
        <v>108</v>
      </c>
      <c r="C67" s="108">
        <f>C64+C65</f>
        <v>5060</v>
      </c>
      <c r="D67" s="108">
        <f>D64</f>
        <v>5897</v>
      </c>
    </row>
    <row r="68" spans="1:4" ht="13.5" thickBot="1">
      <c r="A68" s="109"/>
      <c r="B68" s="109" t="s">
        <v>109</v>
      </c>
      <c r="C68" s="114">
        <f>C67/32182352*1000</f>
        <v>0.1572290303704341</v>
      </c>
      <c r="D68" s="114">
        <f>D67/32182352*1000</f>
        <v>0.18323707353645252</v>
      </c>
    </row>
    <row r="71" spans="2:4" ht="12.75">
      <c r="B71" t="s">
        <v>137</v>
      </c>
      <c r="D71" t="s">
        <v>138</v>
      </c>
    </row>
    <row r="74" spans="2:4" ht="12.75">
      <c r="B74" t="s">
        <v>129</v>
      </c>
      <c r="D74" t="s">
        <v>130</v>
      </c>
    </row>
    <row r="76" ht="12.75">
      <c r="B76" s="110" t="s">
        <v>126</v>
      </c>
    </row>
  </sheetData>
  <mergeCells count="4">
    <mergeCell ref="A13:A14"/>
    <mergeCell ref="B13:B14"/>
    <mergeCell ref="A41:A42"/>
    <mergeCell ref="B41:B42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2">
      <selection activeCell="H29" sqref="H2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110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111</v>
      </c>
    </row>
    <row r="7" spans="1:4" ht="15.75">
      <c r="A7" s="52" t="s">
        <v>131</v>
      </c>
      <c r="B7" s="53"/>
      <c r="C7" s="7"/>
      <c r="D7" s="7"/>
    </row>
    <row r="8" spans="1:4" ht="15.75">
      <c r="A8" s="48"/>
      <c r="B8" s="52" t="s">
        <v>136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7" t="s">
        <v>9</v>
      </c>
      <c r="B15" s="129" t="s">
        <v>10</v>
      </c>
      <c r="C15" s="5" t="s">
        <v>11</v>
      </c>
      <c r="D15" s="4" t="s">
        <v>37</v>
      </c>
    </row>
    <row r="16" spans="1:4" ht="12.75" customHeight="1" thickBot="1">
      <c r="A16" s="128"/>
      <c r="B16" s="130"/>
      <c r="C16" s="120">
        <v>40544</v>
      </c>
      <c r="D16" s="121">
        <v>40179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74</v>
      </c>
      <c r="C18" s="21">
        <v>36366</v>
      </c>
      <c r="D18" s="29">
        <v>28994</v>
      </c>
    </row>
    <row r="19" spans="1:4" ht="12.75">
      <c r="A19" s="15">
        <v>2</v>
      </c>
      <c r="B19" s="28" t="s">
        <v>83</v>
      </c>
      <c r="C19" s="29">
        <v>9784</v>
      </c>
      <c r="D19" s="29">
        <v>6903</v>
      </c>
    </row>
    <row r="20" spans="1:4" ht="12.75">
      <c r="A20" s="15">
        <v>3</v>
      </c>
      <c r="B20" s="28" t="s">
        <v>84</v>
      </c>
      <c r="C20" s="29">
        <f>C18-C19</f>
        <v>26582</v>
      </c>
      <c r="D20" s="29">
        <v>22091</v>
      </c>
    </row>
    <row r="21" spans="1:4" ht="12.75">
      <c r="A21" s="15">
        <v>4</v>
      </c>
      <c r="B21" s="18" t="s">
        <v>85</v>
      </c>
      <c r="C21" s="17">
        <v>-8366</v>
      </c>
      <c r="D21" s="17">
        <v>-146</v>
      </c>
    </row>
    <row r="22" spans="1:4" ht="25.5">
      <c r="A22" s="15">
        <v>5</v>
      </c>
      <c r="B22" s="44" t="s">
        <v>112</v>
      </c>
      <c r="C22" s="29">
        <f>C20+C21</f>
        <v>18216</v>
      </c>
      <c r="D22" s="29">
        <f>D20+D21</f>
        <v>21945</v>
      </c>
    </row>
    <row r="23" spans="1:4" ht="12.75">
      <c r="A23" s="15">
        <v>6</v>
      </c>
      <c r="B23" s="44" t="s">
        <v>113</v>
      </c>
      <c r="C23" s="29">
        <v>20599</v>
      </c>
      <c r="D23" s="29">
        <v>11996</v>
      </c>
    </row>
    <row r="24" spans="1:4" ht="13.5" thickBot="1">
      <c r="A24" s="19">
        <v>7</v>
      </c>
      <c r="B24" s="45" t="s">
        <v>114</v>
      </c>
      <c r="C24" s="21">
        <v>32855</v>
      </c>
      <c r="D24" s="21">
        <v>27544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100</v>
      </c>
      <c r="C26" s="21">
        <f>C22+C23-C24</f>
        <v>5960</v>
      </c>
      <c r="D26" s="21">
        <f>D22+D23-D24</f>
        <v>6397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115</v>
      </c>
      <c r="C28" s="29">
        <v>-900</v>
      </c>
      <c r="D28" s="29">
        <v>-500</v>
      </c>
    </row>
    <row r="29" spans="1:4" ht="25.5">
      <c r="A29" s="15">
        <v>10</v>
      </c>
      <c r="B29" s="18" t="s">
        <v>105</v>
      </c>
      <c r="C29" s="17">
        <v>5060</v>
      </c>
      <c r="D29" s="17">
        <v>5897</v>
      </c>
    </row>
    <row r="30" spans="1:4" ht="12.75">
      <c r="A30" s="15">
        <v>11</v>
      </c>
      <c r="B30" s="18" t="s">
        <v>106</v>
      </c>
      <c r="C30" s="17">
        <v>0</v>
      </c>
      <c r="D30" s="17">
        <v>0</v>
      </c>
    </row>
    <row r="31" spans="1:4" ht="13.5" thickBot="1">
      <c r="A31" s="19">
        <v>12</v>
      </c>
      <c r="B31" s="30" t="s">
        <v>107</v>
      </c>
      <c r="C31" s="31">
        <v>0</v>
      </c>
      <c r="D31" s="31">
        <v>0</v>
      </c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108</v>
      </c>
      <c r="C33" s="29">
        <f>SUM(C29:C32)</f>
        <v>5060</v>
      </c>
      <c r="D33" s="29">
        <f>D26+D28</f>
        <v>5897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109</v>
      </c>
      <c r="C36" s="115">
        <f>C33/32182352*1000</f>
        <v>0.1572290303704341</v>
      </c>
      <c r="D36" s="115">
        <f>D33/32182352*1000</f>
        <v>0.18323707353645252</v>
      </c>
    </row>
    <row r="37" spans="1:4" ht="13.5" thickBot="1">
      <c r="A37" s="42"/>
      <c r="B37" s="42"/>
      <c r="C37" s="47"/>
      <c r="D37" s="47"/>
    </row>
    <row r="40" spans="2:4" ht="12.75">
      <c r="B40" t="s">
        <v>139</v>
      </c>
      <c r="D40" t="s">
        <v>138</v>
      </c>
    </row>
    <row r="42" spans="2:4" ht="12.75">
      <c r="B42" t="s">
        <v>128</v>
      </c>
      <c r="D42" t="s">
        <v>130</v>
      </c>
    </row>
    <row r="45" ht="12.75">
      <c r="B45" s="110" t="s">
        <v>125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2011-02-01T04:58:19Z</cp:lastPrinted>
  <dcterms:created xsi:type="dcterms:W3CDTF">2008-07-24T13:39:08Z</dcterms:created>
  <dcterms:modified xsi:type="dcterms:W3CDTF">2011-02-01T05:24:48Z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