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4"/>
  </bookViews>
  <sheets>
    <sheet name="офп" sheetId="1" r:id="rId1"/>
    <sheet name="осп" sheetId="2" r:id="rId2"/>
    <sheet name="ДДС" sheetId="3" r:id="rId3"/>
    <sheet name="капитал" sheetId="4" r:id="rId4"/>
    <sheet name="эскертүүлөр" sheetId="5" r:id="rId5"/>
    <sheet name="Пр 2" sheetId="6" r:id="rId6"/>
    <sheet name="Экономикалык нормативдер" sheetId="7" r:id="rId7"/>
  </sheets>
  <definedNames/>
  <calcPr fullCalcOnLoad="1"/>
</workbook>
</file>

<file path=xl/sharedStrings.xml><?xml version="1.0" encoding="utf-8"?>
<sst xmlns="http://schemas.openxmlformats.org/spreadsheetml/2006/main" count="249" uniqueCount="204">
  <si>
    <t>Илебаев Н.Э.</t>
  </si>
  <si>
    <t>КАПИТАЛ</t>
  </si>
  <si>
    <t>миң сом</t>
  </si>
  <si>
    <t>Активдер</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</si>
  <si>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</si>
  <si>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</si>
  <si>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</si>
  <si>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</si>
  <si>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</si>
  <si>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Кардарларга берилген ссудалар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</si>
  <si>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</si>
  <si>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</si>
  <si>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Негизги каражаттар жана материалдык эмес активдер</t>
  </si>
  <si>
    <t>Башка активдер</t>
  </si>
  <si>
    <t>Активдердин жыйынтыгы</t>
  </si>
  <si>
    <t>Кийинкиге калтырылган салык милдеттенмеси</t>
  </si>
  <si>
    <t>Башка милдеттенмелер</t>
  </si>
  <si>
    <t>Милдеттенмелердин баары</t>
  </si>
  <si>
    <t>Уставдык капитал</t>
  </si>
  <si>
    <t>Бөлүштүрүлбөгөн пайда</t>
  </si>
  <si>
    <t>Бардык милдеттенмелер жана капитал</t>
  </si>
  <si>
    <t>Башкы бухгалтер</t>
  </si>
  <si>
    <t>Дженбаева Э.Т.</t>
  </si>
  <si>
    <t>Пайыздык кирешелер</t>
  </si>
  <si>
    <t>Пайыздык чыгашалар</t>
  </si>
  <si>
    <t>Таза пайыздык киреше</t>
  </si>
  <si>
    <t>Чет өлкөлүк валюта менен операциялардан таза пайда</t>
  </si>
  <si>
    <t>Башка кирешелер</t>
  </si>
  <si>
    <t>Операциондук чыгашалар</t>
  </si>
  <si>
    <t>Кирешеге карай салык боюнча чыгашалар</t>
  </si>
  <si>
    <t>Жалпы киреше</t>
  </si>
  <si>
    <t>Операциялык иштен акча каражаттарынын кыймылы</t>
  </si>
  <si>
    <t>Комиссиялык кирешелер</t>
  </si>
  <si>
    <t>Комиссиялык чыгашалар</t>
  </si>
  <si>
    <t>Чет өлкөлүк валюта менен операциялардан киреше</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</si>
  <si>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</si>
  <si>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Башка кирешелер боюнча түшүүлөр</t>
  </si>
  <si>
    <t>Төлөнгөн операциондук чыгашалар</t>
  </si>
  <si>
    <t>Операциялык активдердин көбөйүшү/(азайышы)</t>
  </si>
  <si>
    <t>Операциялык милдеттенмелердин көбөйүшү/(азайышы)</t>
  </si>
  <si>
    <t>Кардарлардын акча каражаттары</t>
  </si>
  <si>
    <t>Төлөнгөн пайдага карай салык</t>
  </si>
  <si>
    <t>ИНВЕСТИЦИЯЛЫК ИШТЕН АКЧА КАРАЖАТТАРЫНЫН КЫЙМЫЛЫ</t>
  </si>
  <si>
    <t>Негизги каражаттарды сатып алуу</t>
  </si>
  <si>
    <t>Тындырууга чейин кармалган инвестицияларды сатып алуу</t>
  </si>
  <si>
    <t>Тындырууга чейин кармалган инвестициялардын түшүүсү</t>
  </si>
  <si>
    <t>КАРЖЫЛЫК ИШТЕН АКЧА КАРАЖАТТАРЫНЫН КЫЙМЫЛЫ</t>
  </si>
  <si>
    <t>Башка тартылган акча каражаттардын түшүүсү</t>
  </si>
  <si>
    <t>Башка тартылган акча каражаттарды тындыруу</t>
  </si>
  <si>
    <t>Төлөнгөн үлүштүк кирешелер</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</si>
  <si>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</si>
  <si>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</si>
  <si>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</si>
  <si>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</si>
  <si>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Насыя мекемелердин акча каражаттары</t>
  </si>
  <si>
    <t>Негизги каражаттарды сатуудан киреше</t>
  </si>
  <si>
    <t>Инвестициялык ишмердигинен акча каражаттын таза агып чыгуусу</t>
  </si>
  <si>
    <t>Операциялык ишмердигинен акча каражаттардын таза агымы</t>
  </si>
  <si>
    <t>Таза операциялык активдердин өзгөрүүсүнө чейин операциялык ишмердигиндеги акча каражаттардын кыймылы</t>
  </si>
  <si>
    <t>Пайдага карай салыкты төлөөгө чейин операциялык ишмердигиндеги акча каражаттардын таза агымы</t>
  </si>
  <si>
    <t>Акционердик капитал             миң сом</t>
  </si>
  <si>
    <t>Бөлүштүрүлбөгөн пайда                   миң сом</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</si>
  <si>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</si>
  <si>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</si>
  <si>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</si>
  <si>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</si>
  <si>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</si>
  <si>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АКТИВДЕР</t>
  </si>
  <si>
    <t>Инвестициялар, удерживаемые до погашения</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</si>
  <si>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</si>
  <si>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</si>
  <si>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</si>
  <si>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</si>
  <si>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</si>
  <si>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</si>
  <si>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</si>
  <si>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</si>
  <si>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</si>
  <si>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</si>
  <si>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</si>
  <si>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</si>
  <si>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Капитал жыйынтыгы</t>
  </si>
  <si>
    <t xml:space="preserve">Чистый процентный доход до убытков от обесценения по активам, по которым начисляются проценты </t>
  </si>
  <si>
    <t>Убытки от обесценения по активам, по которым начисляются проценты</t>
  </si>
  <si>
    <t>Убытки (восстановление убытков) от обесценения по прочим операциям</t>
  </si>
  <si>
    <t>Таза пайыздык эмес кирешелер</t>
  </si>
  <si>
    <t>Операциондук кирешелер</t>
  </si>
  <si>
    <t>Салык салууга чейин пайда</t>
  </si>
  <si>
    <t>Таза пайда</t>
  </si>
  <si>
    <t>Бир акцияга пайда</t>
  </si>
  <si>
    <t>Операциондук таза пайда</t>
  </si>
  <si>
    <t>Башка насыялык мекемелердеги акча каржаттары</t>
  </si>
  <si>
    <t>Башкарма Төрагасы</t>
  </si>
  <si>
    <t>Башкаруу Төрагасы</t>
  </si>
  <si>
    <t xml:space="preserve">  Финансылык отчеттуулукка эскертүүлөр</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</si>
  <si>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</si>
  <si>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</si>
  <si>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</si>
  <si>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</si>
  <si>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 xml:space="preserve">         </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</si>
  <si>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</si>
  <si>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</si>
  <si>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</si>
  <si>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</si>
  <si>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</si>
  <si>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</si>
  <si>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</si>
  <si>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</si>
  <si>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</si>
  <si>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</si>
  <si>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</si>
  <si>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</si>
  <si>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</si>
  <si>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</si>
  <si>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</si>
  <si>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</si>
  <si>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</si>
  <si>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t>
  </si>
  <si>
    <t>Акциялардын 5 жана андан көп пайыздарына ээлик кылган Банктын акционерлери (катышуучулары)</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</si>
  <si>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</si>
  <si>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</si>
  <si>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</si>
  <si>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</si>
  <si>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</si>
  <si>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 xml:space="preserve">  </t>
  </si>
  <si>
    <t>Башкарма Төрагасы   Илебаев Н.Э.</t>
  </si>
  <si>
    <t xml:space="preserve">            </t>
  </si>
  <si>
    <t>Башкы бухгалтер      Дженбаева Э.Т.</t>
  </si>
  <si>
    <t>Кошумча төлөнгөн капитал</t>
  </si>
  <si>
    <t>экономикалык нормативдердин сакталышы тууралуу</t>
  </si>
  <si>
    <t>МААЛЫМАТ</t>
  </si>
  <si>
    <t>"Коммерциялык банк КЫРГЫЗСТАН" ААК</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</si>
  <si>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</si>
  <si>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</si>
  <si>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</si>
  <si>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</si>
  <si>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</si>
  <si>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</si>
  <si>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</si>
  <si>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</si>
  <si>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</si>
  <si>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</si>
  <si>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</si>
  <si>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</si>
  <si>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</si>
  <si>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</si>
  <si>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</si>
  <si>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</si>
  <si>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</si>
  <si>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</si>
  <si>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8%дан кем эмес</t>
  </si>
  <si>
    <t xml:space="preserve"> 45%дан кем эмес</t>
  </si>
  <si>
    <t xml:space="preserve"> 20%дан ашык эмес</t>
  </si>
  <si>
    <t>За минусом резерва под обесценение</t>
  </si>
  <si>
    <t>Итого счета "ностро" в коммерческих банках</t>
  </si>
  <si>
    <t>Операции по обратному РЕПО-соглашению</t>
  </si>
  <si>
    <t xml:space="preserve">Дивиденды от вложений в акции   </t>
  </si>
  <si>
    <t>7. Банктын шайлоо башкаруу органдарында, банктын капиталынын, ошондой эле анын туунду жана көз карандуу компанияларда  жактардын катышуу өлчөмүндө өзгөрүүлөр  - болгон жок;</t>
  </si>
  <si>
    <t>8. Банктын уставдык капиталынын 20 жана андан ашык пайызына ээлик кылган юридикалык жактардын тизмесинде өзгөрүүлөр – болгон жок;</t>
  </si>
  <si>
    <t>9.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</si>
  <si>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10. Банктын реестринде анын добуш берүүчү акцияларынын (үлүштөрүнүн, пайларынын) 5 пайыздан ашыгына ээлик кылуучу – пайда болгон жок;</t>
  </si>
  <si>
    <t>11. Өлчөмү же мүлктүн баасы бүтүм түзүлгөн күнгө карата Банктын активдеринин 10 жана андан ашык пайызын түзгөн Банктын бир жолку бүтүмдөрү – болгон жок;</t>
  </si>
  <si>
    <t>12. Банктын активдеринин баасын бир жолу 10 пайыздан ашык көбөйтүүгө же азайтууга алып келген фактылар – болгон жок;</t>
  </si>
  <si>
    <t>13. Банктын таза кирешесин же таза чыгымдарын бир жолу 10 пайыздан ашык көбөйтүүгө же азайтууга алып келген фактылар – болгон жок;</t>
  </si>
  <si>
    <t>14. Банкты, анын туунду жана көз карандысыз коомдорун кайра уюштуруу – болгон жок;</t>
  </si>
  <si>
    <t>15. Баалуу кагаздар боюнча эсептелген жана (же) төлөнө турган (төлөнгөн) кирешелер – болгон жок;</t>
  </si>
  <si>
    <t>17. Банктын баалуу кагаздарын төлөө (жабуу) – болгон жок;</t>
  </si>
  <si>
    <t>18.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</si>
  <si>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19. Банктын башкаруу органдары кабыл ала турган чечимдерге олуттуу (тике же кыйыр) таасир бере турган адамдардын тизмеси финансылык отчеттуулуктун 2-тиркемесинде көрсөтүлдү;</t>
  </si>
  <si>
    <t>20. Банктардын тобунун башкы компаниясынын башкаруу органдары кабыл ала турган чечимдерге олуттуу (тике же кыйыр) таасир бере турган адамдардын тизмеси – Банкта мындай тизме жок;</t>
  </si>
  <si>
    <t>21. Банктардын тобунун туунду компанияларынын башкаруу органдары кабыл ала турган чечимдерге олуттуу (тике же кыйыр) таасир бере турган  туунду компаниялар, алардын акционерлери жана кызмат адамдары жөнүндө маалыматтар – Банкта мындай маалыматтар жок;</t>
  </si>
  <si>
    <t xml:space="preserve">22. Банктардын тобунун көз каранды компанияларынын башкаруу органдары кабыл ала турган чечимдерге олуттуу (тике же кыйыр) таасир бере турган  көз каранды компаниялар, алардын акционерлери жана кызмат адамдары жөнүндө маалыматтар – Банкта мындай маалыматтар жок; </t>
  </si>
  <si>
    <t xml:space="preserve">23. Банктардын тобунун түзүмү жөнүндө маалыматтар – жок. </t>
  </si>
  <si>
    <t>18%ден кем эмес</t>
  </si>
  <si>
    <t>Операции по обратному РЕПО</t>
  </si>
  <si>
    <t>6. Баалуу кагаздар рыногун жөнгө салуу боюнча ыйгарым укуктуу мамлекеттик органдын ченемдик укуктук актылары менен каралган башка окуялар (маалыматтар) - жок</t>
  </si>
  <si>
    <t>миң сом)</t>
  </si>
  <si>
    <t>16. Отчеттук кварталда акционерлердин жалпы жыйындарынын чечимдери – болду;</t>
  </si>
  <si>
    <t>Бабанова Ая Токтогуловна Кыргыз Республикасынын жараны</t>
  </si>
  <si>
    <t>декабрь 2019 г.</t>
  </si>
  <si>
    <t xml:space="preserve">ОАО "КЫРГЫЗСТАН Коммерциялык банктын" 2020-жылдын 31-мартка карата финансылык абал жөнүндө отчет  </t>
  </si>
  <si>
    <t>март 2020 г.</t>
  </si>
  <si>
    <t>март  2019 г.</t>
  </si>
  <si>
    <t>ОАО "КЫРГЫЗСТАН Коммерциялык банктын" 2020-жылдын 31-мартка карата  жалпы киреше отчету</t>
  </si>
  <si>
    <t>март 2020г.</t>
  </si>
  <si>
    <t>март 2019 г.</t>
  </si>
  <si>
    <t>2020-жылдын 31-мартка карата акча каражаттарынын жылышы жөнүндө отчет</t>
  </si>
  <si>
    <t>I - квартал  2019 ж.</t>
  </si>
  <si>
    <t>I - квартал  2020 ж.</t>
  </si>
  <si>
    <t>2019-жылдын 31-декабрга</t>
  </si>
  <si>
    <t>2019-жылдын 31-мартка</t>
  </si>
  <si>
    <t>2020-жылдын 31-мартка</t>
  </si>
  <si>
    <t xml:space="preserve">2018-жылдын 31-декабрга </t>
  </si>
  <si>
    <r>
      <rPr>
        <i/>
        <sz val="11"/>
        <rFont val="Arial"/>
        <family val="2"/>
      </rPr>
      <t>01.04.2020 ж. карата абал</t>
    </r>
    <r>
      <rPr>
        <sz val="10"/>
        <rFont val="Arial"/>
        <family val="0"/>
      </rPr>
      <t>.</t>
    </r>
  </si>
  <si>
    <t xml:space="preserve"> 2020-жылдын I- квартал аралыгындагы</t>
  </si>
  <si>
    <t>2020-жылдын 01-апрельге карата абал боюнча</t>
  </si>
  <si>
    <t>Левераж (К2.4)</t>
  </si>
  <si>
    <t>Биринчи деңгээлдеги негизги капитал K2.3</t>
  </si>
  <si>
    <t>4.5% кем эмес</t>
  </si>
  <si>
    <t>2020-жылдын 31-мартка карата капиталдын өзгөрүшү жөнүндө отчет</t>
  </si>
  <si>
    <t>2020-жылдын 1-квартал абал боюнча финансы-чарба иштерине тиешеси бар жана милдеттүү түрдө ачыкка чыгарууга тийиш болгон олуттуу фактылар.</t>
  </si>
  <si>
    <t>3. Отчеттук чейректеги банктын финансылык-чарбалык ишине таасирин тийгизген олуттуу фактылар жөнүндө маалымат - Кыргыз Республикасынын Өкмөтүнө караштуу Финансы рыногун жөнгө салуу боюнча мамлекеттик кызмат тарабынан 2020-жылдын 23-мартындагы № 14-1 / 495 катта ААКнын акцияларын жыйырманчы чыгарылышынын жыйынтыктары аныкталды. "КЫРГЫЗСТАН Коммерциялык банкы";</t>
  </si>
  <si>
    <t xml:space="preserve">4. Банктын башкаруу органдарына кирген адамдардын тизмесиндеги өзгөрүүлөр: -
Директорлор кеңешинин 2020-жылдын 27-январындагы № 2/9 чечими менен "КЫРГЫЗСТАН Коммерциялык банкы" ААКнын Директорлор кеңешинин мүчөсү М.Лайлиева М. кызмат ордунан 2020-жылдын 29-январында баштап бошотулду
</t>
  </si>
  <si>
    <t xml:space="preserve">5. Банк Башкармасынын курамына байланыштуу эч кандай өзгөрүүлөр болгон жок;
2020-жылдын 31-январында Банктын акционерлеринин кезексиз жалпы чогулушу болуп өттү, өткөрүү формасы ички, жыйындын кворуму 98.559918% түзөт, акционерлердин жылдык жалпы чогулушундагы добуш берүүнүн жыйынтыгы боюнча төмөнкү чечимдер кабыл алынды:
1. Эсептөө комиссиясынын курамын бекитүү.
2. Күн тартибинин экинчи маселеси боюнча "КЫРГЫЗСТАН Коммерциялык банкы" ААКнын Акционерлеринин кезексиз жалпы чогулушунун 2019-жылдын 31-майындагы №2 Протоколунун "2018-жылга дивиденддерди төлөөнүн өлчөмүн, тартибин жана формасын бекитүү" чечимин жокко чыгаруу.
3. Күн тартибинин үчүнчү маселеси боюнча "КЫРГЫЗСТАН Коммерциялык банкы" ААКнын акционерлеринин кезексиз жалпы чогулушунун №2 протоколунун чечиминин жокко чыгарылышы: "Жүгүртүлүүчү акциялардын санын көбөйтүү жөнүндө". Акцияларды чыгаруу жана жайгаштыруу тартибин бекитүү жөнүндө "
4. Жүгүртүлүүчү акциялардын санын көбөйтүү жөнүндө. Акцияларды чыгаруу жана жайгаштыруу тартибин бекитүү.
5. Банктын Шариат Кеңешине сый акыларды бекитүү
6. 01.02.2020, Башкармалыктын Төрагасынын орун басары Э.Джилчичиева Башкарманын Төрагасынын кеңешчиси кызмат ордуна которулган;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</si>
</sst>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сом&quot;;\-#,##0&quot;сом&quot;"/>
    <numFmt numFmtId="165" formatCode="#,##0&quot;сом&quot;;[Red]\-#,##0&quot;сом&quot;"/>
    <numFmt numFmtId="166" formatCode="#,##0.00&quot;сом&quot;;\-#,##0.00&quot;сом&quot;"/>
    <numFmt numFmtId="167" formatCode="#,##0.00&quot;сом&quot;;[Red]\-#,##0.00&quot;сом&quot;"/>
    <numFmt numFmtId="168" formatCode="_-* #,##0&quot;сом&quot;_-;\-* #,##0&quot;сом&quot;_-;_-* &quot;-&quot;&quot;сом&quot;_-;_-@_-"/>
    <numFmt numFmtId="169" formatCode="_-* #,##0_с_о_м_-;\-* #,##0_с_о_м_-;_-* &quot;-&quot;_с_о_м_-;_-@_-"/>
    <numFmt numFmtId="170" formatCode="_-* #,##0.00&quot;сом&quot;_-;\-* #,##0.00&quot;сом&quot;_-;_-* &quot;-&quot;??&quot;сом&quot;_-;_-@_-"/>
    <numFmt numFmtId="171" formatCode="_-* #,##0.00_с_о_м_-;\-* #,##0.00_с_о_м_-;_-* &quot;-&quot;??_с_о_м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 #,##0.00_ ;_ * \-#,##0.00_ ;_ * &quot;-&quot;??_ ;_ @_ "/>
    <numFmt numFmtId="182" formatCode="mmmm\ yyyy"/>
    <numFmt numFmtId="183" formatCode="#,##0.00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s>
  <fonts count="59">
    <font>
      <sz val="10"/>
      <name val="Arial"/>
      <family val="0"/>
    </font>
    <font>
      <sz val="10"/>
      <name val="Times New Roman"/>
      <family val="1"/>
    </font>
    <font>
      <sz val="10"/>
      <name val="Arial Cyr"/>
      <family val="0"/>
    </font>
    <font>
      <sz val="11"/>
      <color indexed="8"/>
      <name val="Calibri"/>
      <family val="2"/>
    </font>
    <font>
      <sz val="10"/>
      <color indexed="63"/>
      <name val="Helv"/>
      <family val="0"/>
    </font>
    <font>
      <b/>
      <sz val="11"/>
      <color indexed="8"/>
      <name val="Arial"/>
      <family val="2"/>
    </font>
    <font>
      <sz val="11"/>
      <color indexed="8"/>
      <name val="Arial"/>
      <family val="2"/>
    </font>
    <font>
      <sz val="11"/>
      <name val="Arial"/>
      <family val="2"/>
    </font>
    <font>
      <b/>
      <sz val="11"/>
      <name val="Arial"/>
      <family val="2"/>
    </font>
    <font>
      <sz val="9"/>
      <color indexed="8"/>
      <name val="Arial"/>
      <family val="2"/>
    </font>
    <font>
      <b/>
      <sz val="10"/>
      <name val="Arial"/>
      <family val="2"/>
    </font>
    <font>
      <sz val="10"/>
      <color indexed="8"/>
      <name val="Arial"/>
      <family val="2"/>
    </font>
    <font>
      <b/>
      <sz val="11"/>
      <name val="Times New Roman"/>
      <family val="1"/>
    </font>
    <font>
      <b/>
      <sz val="9"/>
      <name val="Arial"/>
      <family val="2"/>
    </font>
    <font>
      <b/>
      <sz val="11"/>
      <name val="Arial Cyr"/>
      <family val="2"/>
    </font>
    <font>
      <sz val="9"/>
      <name val="Arial"/>
      <family val="2"/>
    </font>
    <font>
      <b/>
      <sz val="12"/>
      <name val="Times New Roman"/>
      <family val="1"/>
    </font>
    <font>
      <sz val="12"/>
      <name val="Arial"/>
      <family val="2"/>
    </font>
    <font>
      <sz val="14"/>
      <color indexed="8"/>
      <name val="Arial"/>
      <family val="2"/>
    </font>
    <font>
      <sz val="12"/>
      <name val="Times New Roman"/>
      <family val="1"/>
    </font>
    <font>
      <i/>
      <sz val="12"/>
      <name val="Times New Roman"/>
      <family val="1"/>
    </font>
    <font>
      <i/>
      <sz val="11"/>
      <name val="Arial"/>
      <family val="2"/>
    </font>
    <font>
      <b/>
      <sz val="12"/>
      <name val="Arial"/>
      <family val="2"/>
    </font>
    <font>
      <i/>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top style="thin"/>
      <bottom style="double"/>
    </border>
    <border>
      <left/>
      <right/>
      <top style="thin"/>
      <bottom style="thin"/>
    </border>
    <border>
      <left style="medium"/>
      <right/>
      <top style="medium"/>
      <bottom/>
    </border>
    <border>
      <left style="medium"/>
      <right style="medium"/>
      <top style="medium"/>
      <bottom/>
    </border>
    <border>
      <left/>
      <right/>
      <top/>
      <bottom style="thin"/>
    </border>
    <border>
      <left style="thin"/>
      <right>
        <color indexed="63"/>
      </right>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style="thin"/>
      <bottom>
        <color indexed="63"/>
      </bottom>
    </border>
    <border>
      <left/>
      <right style="thin"/>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81" fontId="1"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214">
    <xf numFmtId="0" fontId="0" fillId="0" borderId="0" xfId="0" applyAlignment="1">
      <alignment/>
    </xf>
    <xf numFmtId="0" fontId="7" fillId="0" borderId="0" xfId="41" applyFont="1" applyFill="1" applyBorder="1" applyAlignment="1">
      <alignment horizontal="center" wrapText="1"/>
      <protection/>
    </xf>
    <xf numFmtId="49" fontId="8" fillId="0" borderId="0" xfId="41" applyNumberFormat="1" applyFont="1" applyFill="1" applyBorder="1" applyAlignment="1">
      <alignment horizontal="center" vertical="center" wrapText="1"/>
      <protection/>
    </xf>
    <xf numFmtId="0" fontId="7" fillId="0" borderId="0" xfId="41" applyFont="1" applyFill="1" applyBorder="1" applyAlignment="1">
      <alignment/>
      <protection/>
    </xf>
    <xf numFmtId="14" fontId="8" fillId="0" borderId="10" xfId="41" applyNumberFormat="1" applyFont="1" applyFill="1" applyBorder="1" applyAlignment="1">
      <alignment horizontal="center"/>
      <protection/>
    </xf>
    <xf numFmtId="0" fontId="8" fillId="0" borderId="0" xfId="40" applyFont="1" applyFill="1" applyBorder="1">
      <alignment/>
      <protection/>
    </xf>
    <xf numFmtId="0" fontId="7" fillId="0" borderId="0" xfId="42" applyFont="1" applyFill="1" applyBorder="1" applyAlignment="1">
      <alignment/>
      <protection/>
    </xf>
    <xf numFmtId="0" fontId="7" fillId="0" borderId="0" xfId="42" applyFont="1" applyFill="1" applyBorder="1" applyAlignment="1">
      <alignment wrapText="1"/>
      <protection/>
    </xf>
    <xf numFmtId="49" fontId="7" fillId="0" borderId="0" xfId="43" applyNumberFormat="1" applyFont="1" applyFill="1" applyAlignment="1">
      <alignment horizontal="left" vertical="justify" wrapText="1"/>
      <protection/>
    </xf>
    <xf numFmtId="0" fontId="7" fillId="0" borderId="0" xfId="0" applyFont="1" applyFill="1" applyAlignment="1">
      <alignment/>
    </xf>
    <xf numFmtId="0" fontId="6" fillId="0" borderId="0" xfId="0" applyFont="1" applyFill="1" applyBorder="1" applyAlignment="1">
      <alignment/>
    </xf>
    <xf numFmtId="0" fontId="7" fillId="0" borderId="0" xfId="41" applyFont="1" applyFill="1" applyBorder="1" applyAlignment="1">
      <alignment wrapText="1"/>
      <protection/>
    </xf>
    <xf numFmtId="14" fontId="8" fillId="0" borderId="0" xfId="41" applyNumberFormat="1" applyFont="1" applyFill="1" applyBorder="1" applyAlignment="1">
      <alignment horizontal="center"/>
      <protection/>
    </xf>
    <xf numFmtId="0" fontId="7" fillId="0" borderId="0" xfId="41" applyFont="1" applyFill="1" applyBorder="1" applyAlignment="1">
      <alignment horizontal="left" wrapText="1"/>
      <protection/>
    </xf>
    <xf numFmtId="177" fontId="8" fillId="0" borderId="0" xfId="34" applyNumberFormat="1" applyFont="1" applyFill="1" applyBorder="1" applyAlignment="1">
      <alignment/>
    </xf>
    <xf numFmtId="177" fontId="7" fillId="0" borderId="0" xfId="34" applyNumberFormat="1" applyFont="1" applyFill="1" applyBorder="1" applyAlignment="1">
      <alignment horizontal="left"/>
    </xf>
    <xf numFmtId="177" fontId="8" fillId="0" borderId="0" xfId="42" applyNumberFormat="1" applyFont="1" applyFill="1" applyBorder="1" applyAlignment="1">
      <alignment horizontal="right"/>
      <protection/>
    </xf>
    <xf numFmtId="180" fontId="9" fillId="0" borderId="0" xfId="0" applyNumberFormat="1" applyFont="1" applyFill="1" applyAlignment="1">
      <alignment/>
    </xf>
    <xf numFmtId="0" fontId="9" fillId="0" borderId="0" xfId="0" applyFont="1" applyFill="1" applyAlignment="1">
      <alignment/>
    </xf>
    <xf numFmtId="0" fontId="0" fillId="0" borderId="0" xfId="41" applyFont="1" applyFill="1" applyBorder="1" applyAlignment="1">
      <alignment/>
      <protection/>
    </xf>
    <xf numFmtId="180" fontId="10" fillId="0" borderId="0" xfId="70" applyNumberFormat="1" applyFont="1" applyFill="1" applyBorder="1" applyAlignment="1">
      <alignment/>
    </xf>
    <xf numFmtId="180" fontId="57" fillId="0" borderId="0" xfId="42" applyNumberFormat="1" applyFont="1" applyFill="1" applyAlignment="1">
      <alignment horizontal="right"/>
      <protection/>
    </xf>
    <xf numFmtId="0" fontId="11" fillId="0" borderId="0" xfId="0" applyFont="1" applyFill="1" applyAlignment="1">
      <alignment/>
    </xf>
    <xf numFmtId="180" fontId="5" fillId="0" borderId="0" xfId="0" applyNumberFormat="1" applyFont="1" applyFill="1" applyBorder="1" applyAlignment="1">
      <alignment/>
    </xf>
    <xf numFmtId="0" fontId="6" fillId="0" borderId="0" xfId="0" applyFont="1" applyFill="1" applyAlignment="1">
      <alignment/>
    </xf>
    <xf numFmtId="0" fontId="8" fillId="0" borderId="0" xfId="40" applyFont="1" applyFill="1">
      <alignment/>
      <protection/>
    </xf>
    <xf numFmtId="180" fontId="6" fillId="0" borderId="0" xfId="0" applyNumberFormat="1" applyFont="1" applyFill="1" applyAlignment="1">
      <alignment/>
    </xf>
    <xf numFmtId="0" fontId="5" fillId="0" borderId="0" xfId="0" applyFont="1" applyFill="1" applyAlignment="1">
      <alignment/>
    </xf>
    <xf numFmtId="180" fontId="6" fillId="0" borderId="0" xfId="0" applyNumberFormat="1" applyFont="1" applyFill="1" applyBorder="1" applyAlignment="1">
      <alignment/>
    </xf>
    <xf numFmtId="180" fontId="5" fillId="0" borderId="0" xfId="0" applyNumberFormat="1" applyFont="1" applyFill="1" applyBorder="1" applyAlignment="1">
      <alignment horizontal="center" vertical="center"/>
    </xf>
    <xf numFmtId="0" fontId="8" fillId="0" borderId="0" xfId="41" applyFont="1" applyFill="1" applyBorder="1" applyAlignment="1">
      <alignment horizontal="left" wrapText="1"/>
      <protection/>
    </xf>
    <xf numFmtId="0" fontId="7" fillId="0" borderId="0" xfId="41" applyFont="1" applyFill="1" applyBorder="1" applyAlignment="1">
      <alignment horizontal="left"/>
      <protection/>
    </xf>
    <xf numFmtId="0" fontId="8" fillId="0" borderId="0" xfId="41" applyFont="1" applyFill="1" applyBorder="1" applyAlignment="1">
      <alignment horizontal="left"/>
      <protection/>
    </xf>
    <xf numFmtId="0" fontId="7" fillId="0" borderId="0" xfId="41" applyFont="1" applyFill="1" applyBorder="1" applyAlignment="1">
      <alignment horizontal="left" vertical="center" wrapText="1"/>
      <protection/>
    </xf>
    <xf numFmtId="0" fontId="7" fillId="0" borderId="0" xfId="41" applyFont="1" applyFill="1" applyBorder="1" applyAlignment="1">
      <alignment vertical="center" wrapText="1"/>
      <protection/>
    </xf>
    <xf numFmtId="0" fontId="7" fillId="0" borderId="0" xfId="42" applyFont="1" applyFill="1" applyBorder="1" applyAlignment="1">
      <alignment vertical="center" wrapText="1"/>
      <protection/>
    </xf>
    <xf numFmtId="180" fontId="7" fillId="0" borderId="0" xfId="42" applyNumberFormat="1" applyFont="1" applyFill="1" applyBorder="1" applyAlignment="1">
      <alignment horizontal="right"/>
      <protection/>
    </xf>
    <xf numFmtId="180" fontId="57" fillId="0" borderId="0" xfId="0" applyNumberFormat="1" applyFont="1" applyFill="1" applyBorder="1" applyAlignment="1">
      <alignment/>
    </xf>
    <xf numFmtId="49" fontId="8" fillId="0" borderId="0" xfId="41" applyNumberFormat="1" applyFont="1" applyFill="1" applyBorder="1" applyAlignment="1">
      <alignment horizontal="center" vertical="center"/>
      <protection/>
    </xf>
    <xf numFmtId="0" fontId="8" fillId="0" borderId="0" xfId="41" applyFont="1" applyBorder="1" applyAlignment="1">
      <alignment horizontal="left" wrapText="1"/>
      <protection/>
    </xf>
    <xf numFmtId="0" fontId="11" fillId="0" borderId="0" xfId="0" applyFont="1" applyAlignment="1">
      <alignment/>
    </xf>
    <xf numFmtId="0" fontId="13" fillId="0" borderId="11" xfId="35" applyFont="1" applyBorder="1" applyAlignment="1">
      <alignment/>
      <protection/>
    </xf>
    <xf numFmtId="0" fontId="14" fillId="0" borderId="11" xfId="0" applyFont="1" applyBorder="1" applyAlignment="1">
      <alignment horizontal="center" wrapText="1"/>
    </xf>
    <xf numFmtId="182" fontId="14" fillId="0" borderId="11" xfId="0" applyNumberFormat="1" applyFont="1" applyBorder="1" applyAlignment="1">
      <alignment horizontal="center" wrapText="1"/>
    </xf>
    <xf numFmtId="3" fontId="57" fillId="0" borderId="0" xfId="33" applyNumberFormat="1" applyFont="1" applyFill="1" applyAlignment="1">
      <alignment horizontal="right"/>
    </xf>
    <xf numFmtId="3" fontId="58" fillId="0" borderId="0" xfId="42" applyNumberFormat="1" applyFont="1" applyFill="1" applyAlignment="1">
      <alignment horizontal="right"/>
      <protection/>
    </xf>
    <xf numFmtId="3" fontId="58" fillId="0" borderId="0" xfId="33" applyNumberFormat="1" applyFont="1" applyFill="1" applyAlignment="1">
      <alignment horizontal="right"/>
    </xf>
    <xf numFmtId="3" fontId="57" fillId="0" borderId="0" xfId="42" applyNumberFormat="1" applyFont="1" applyFill="1" applyAlignment="1">
      <alignment horizontal="right"/>
      <protection/>
    </xf>
    <xf numFmtId="3" fontId="6" fillId="0" borderId="0" xfId="0" applyNumberFormat="1" applyFont="1" applyFill="1" applyAlignment="1">
      <alignment horizontal="right"/>
    </xf>
    <xf numFmtId="3" fontId="58" fillId="0" borderId="12" xfId="34" applyNumberFormat="1" applyFont="1" applyFill="1" applyBorder="1" applyAlignment="1">
      <alignment horizontal="right"/>
    </xf>
    <xf numFmtId="3" fontId="58" fillId="0" borderId="0" xfId="34" applyNumberFormat="1" applyFont="1" applyFill="1" applyBorder="1" applyAlignment="1">
      <alignment horizontal="right"/>
    </xf>
    <xf numFmtId="3" fontId="57" fillId="0" borderId="0" xfId="34" applyNumberFormat="1" applyFont="1" applyFill="1" applyBorder="1" applyAlignment="1">
      <alignment horizontal="right"/>
    </xf>
    <xf numFmtId="3" fontId="58" fillId="0" borderId="13" xfId="34" applyNumberFormat="1" applyFont="1" applyFill="1" applyBorder="1" applyAlignment="1">
      <alignment horizontal="right"/>
    </xf>
    <xf numFmtId="3" fontId="7" fillId="0" borderId="0" xfId="42" applyNumberFormat="1" applyFont="1" applyFill="1" applyBorder="1" applyAlignment="1">
      <alignment horizontal="right"/>
      <protection/>
    </xf>
    <xf numFmtId="3" fontId="8" fillId="0" borderId="0" xfId="34" applyNumberFormat="1" applyFont="1" applyFill="1" applyBorder="1" applyAlignment="1">
      <alignment horizontal="right"/>
    </xf>
    <xf numFmtId="3" fontId="8" fillId="0" borderId="12" xfId="34" applyNumberFormat="1" applyFont="1" applyFill="1" applyBorder="1" applyAlignment="1">
      <alignment horizontal="right"/>
    </xf>
    <xf numFmtId="0" fontId="8" fillId="0" borderId="0" xfId="41" applyFont="1" applyFill="1" applyBorder="1" applyAlignment="1">
      <alignment horizontal="left" vertical="center" wrapText="1"/>
      <protection/>
    </xf>
    <xf numFmtId="49" fontId="7" fillId="0" borderId="0" xfId="41" applyNumberFormat="1" applyFont="1" applyFill="1" applyBorder="1" applyAlignment="1">
      <alignment horizontal="left" wrapText="1"/>
      <protection/>
    </xf>
    <xf numFmtId="0" fontId="7" fillId="33" borderId="0" xfId="40" applyFont="1" applyFill="1" applyAlignment="1">
      <alignment wrapText="1"/>
      <protection/>
    </xf>
    <xf numFmtId="0" fontId="8" fillId="0" borderId="0" xfId="40" applyFont="1" applyFill="1" applyBorder="1" applyAlignment="1">
      <alignment wrapText="1"/>
      <protection/>
    </xf>
    <xf numFmtId="37" fontId="57" fillId="0" borderId="0" xfId="33" applyNumberFormat="1" applyFont="1" applyFill="1" applyBorder="1" applyAlignment="1">
      <alignment/>
    </xf>
    <xf numFmtId="180" fontId="7" fillId="0" borderId="0" xfId="42" applyNumberFormat="1" applyFont="1" applyFill="1" applyAlignment="1">
      <alignment vertical="center"/>
      <protection/>
    </xf>
    <xf numFmtId="180" fontId="57" fillId="0" borderId="0" xfId="42" applyNumberFormat="1" applyFont="1" applyFill="1" applyAlignment="1">
      <alignment vertical="center"/>
      <protection/>
    </xf>
    <xf numFmtId="180" fontId="58" fillId="0" borderId="0" xfId="42" applyNumberFormat="1" applyFont="1" applyFill="1" applyAlignment="1">
      <alignment vertical="center"/>
      <protection/>
    </xf>
    <xf numFmtId="180" fontId="8" fillId="0" borderId="13" xfId="70" applyNumberFormat="1" applyFont="1" applyFill="1" applyBorder="1" applyAlignment="1">
      <alignment vertical="center"/>
    </xf>
    <xf numFmtId="0" fontId="18" fillId="0" borderId="0" xfId="0" applyFont="1" applyFill="1" applyAlignment="1">
      <alignment/>
    </xf>
    <xf numFmtId="0" fontId="7" fillId="0" borderId="0" xfId="41" applyFont="1" applyFill="1" applyBorder="1" applyAlignment="1">
      <alignment vertical="center"/>
      <protection/>
    </xf>
    <xf numFmtId="180" fontId="58" fillId="0" borderId="0" xfId="70" applyNumberFormat="1" applyFont="1" applyFill="1" applyBorder="1" applyAlignment="1">
      <alignment vertical="center"/>
    </xf>
    <xf numFmtId="0" fontId="57" fillId="0" borderId="0" xfId="41" applyFont="1" applyFill="1" applyBorder="1" applyAlignment="1">
      <alignment vertical="center"/>
      <protection/>
    </xf>
    <xf numFmtId="180" fontId="57" fillId="0" borderId="0" xfId="42" applyNumberFormat="1" applyFont="1" applyFill="1" applyAlignment="1">
      <alignment vertical="center" wrapText="1"/>
      <protection/>
    </xf>
    <xf numFmtId="180" fontId="57" fillId="0" borderId="0" xfId="42" applyNumberFormat="1" applyFont="1" applyFill="1" applyBorder="1" applyAlignment="1">
      <alignment vertical="center"/>
      <protection/>
    </xf>
    <xf numFmtId="180" fontId="8" fillId="0" borderId="12" xfId="70" applyNumberFormat="1" applyFont="1" applyFill="1" applyBorder="1" applyAlignment="1">
      <alignment vertical="center"/>
    </xf>
    <xf numFmtId="180" fontId="8" fillId="0" borderId="0" xfId="70" applyNumberFormat="1" applyFont="1" applyFill="1" applyBorder="1" applyAlignment="1">
      <alignment vertical="center"/>
    </xf>
    <xf numFmtId="180" fontId="5" fillId="0" borderId="12" xfId="0" applyNumberFormat="1" applyFont="1" applyFill="1" applyBorder="1" applyAlignment="1">
      <alignment vertical="center"/>
    </xf>
    <xf numFmtId="180" fontId="5" fillId="0" borderId="0" xfId="0" applyNumberFormat="1" applyFont="1" applyFill="1" applyBorder="1" applyAlignment="1">
      <alignment vertical="center"/>
    </xf>
    <xf numFmtId="184" fontId="8" fillId="0" borderId="0" xfId="70" applyNumberFormat="1" applyFont="1" applyFill="1" applyBorder="1" applyAlignment="1">
      <alignment/>
    </xf>
    <xf numFmtId="0" fontId="8" fillId="0" borderId="0" xfId="0" applyFont="1" applyFill="1" applyAlignment="1">
      <alignment/>
    </xf>
    <xf numFmtId="0" fontId="7" fillId="0" borderId="0" xfId="40" applyFont="1" applyFill="1">
      <alignment/>
      <protection/>
    </xf>
    <xf numFmtId="0" fontId="15" fillId="0" borderId="0" xfId="41" applyFont="1" applyFill="1" applyBorder="1" applyAlignment="1">
      <alignment horizontal="left" vertical="center" wrapText="1"/>
      <protection/>
    </xf>
    <xf numFmtId="0" fontId="13" fillId="0" borderId="0" xfId="35" applyFont="1" applyBorder="1" applyAlignment="1">
      <alignment vertical="top"/>
      <protection/>
    </xf>
    <xf numFmtId="0" fontId="15" fillId="0" borderId="0" xfId="35" applyFont="1" applyBorder="1" applyAlignment="1">
      <alignment horizontal="left" vertical="top"/>
      <protection/>
    </xf>
    <xf numFmtId="0" fontId="15" fillId="0" borderId="0" xfId="35" applyFont="1" applyBorder="1" applyAlignment="1">
      <alignment horizontal="left" vertical="top" wrapText="1"/>
      <protection/>
    </xf>
    <xf numFmtId="0" fontId="13" fillId="0" borderId="0" xfId="35" applyFont="1" applyBorder="1" applyAlignment="1">
      <alignment horizontal="left" vertical="top"/>
      <protection/>
    </xf>
    <xf numFmtId="0" fontId="15" fillId="0" borderId="0" xfId="41" applyFont="1" applyBorder="1" applyAlignment="1">
      <alignment horizontal="left" wrapText="1"/>
      <protection/>
    </xf>
    <xf numFmtId="2" fontId="15" fillId="0" borderId="0" xfId="35" applyNumberFormat="1" applyFont="1" applyBorder="1" applyAlignment="1">
      <alignment horizontal="left" vertical="top" wrapText="1"/>
      <protection/>
    </xf>
    <xf numFmtId="0" fontId="15" fillId="0" borderId="0" xfId="35" applyFont="1" applyBorder="1" applyAlignment="1">
      <alignment vertical="top"/>
      <protection/>
    </xf>
    <xf numFmtId="0" fontId="15" fillId="0" borderId="0" xfId="35" applyFont="1" applyBorder="1" applyAlignment="1">
      <alignment vertical="top" wrapText="1"/>
      <protection/>
    </xf>
    <xf numFmtId="0" fontId="0" fillId="0" borderId="0" xfId="0" applyBorder="1" applyAlignment="1">
      <alignment/>
    </xf>
    <xf numFmtId="0" fontId="8" fillId="0" borderId="11" xfId="39" applyFont="1" applyBorder="1" applyAlignment="1">
      <alignment horizontal="right" vertical="top"/>
      <protection/>
    </xf>
    <xf numFmtId="0" fontId="8" fillId="0" borderId="11" xfId="39" applyFont="1" applyBorder="1" applyAlignment="1">
      <alignment horizontal="center" vertical="top" wrapText="1"/>
      <protection/>
    </xf>
    <xf numFmtId="0" fontId="8" fillId="0" borderId="11" xfId="39" applyFont="1" applyBorder="1" applyAlignment="1">
      <alignment vertical="top"/>
      <protection/>
    </xf>
    <xf numFmtId="0" fontId="7" fillId="0" borderId="11" xfId="39" applyFont="1" applyBorder="1" applyAlignment="1">
      <alignment vertical="top"/>
      <protection/>
    </xf>
    <xf numFmtId="0" fontId="8" fillId="0" borderId="11" xfId="0" applyFont="1" applyBorder="1" applyAlignment="1">
      <alignment vertical="top"/>
    </xf>
    <xf numFmtId="0" fontId="7" fillId="0" borderId="11" xfId="39" applyFont="1" applyBorder="1" applyAlignment="1">
      <alignment horizontal="left" vertical="top" wrapText="1"/>
      <protection/>
    </xf>
    <xf numFmtId="0" fontId="7" fillId="0" borderId="11" xfId="39" applyFont="1" applyBorder="1" applyAlignment="1" quotePrefix="1">
      <alignment horizontal="left" vertical="top" wrapText="1"/>
      <protection/>
    </xf>
    <xf numFmtId="0" fontId="8" fillId="0" borderId="0" xfId="0" applyFont="1" applyBorder="1" applyAlignment="1">
      <alignment/>
    </xf>
    <xf numFmtId="3" fontId="7" fillId="0" borderId="0" xfId="39" applyNumberFormat="1" applyFont="1" applyBorder="1">
      <alignment/>
      <protection/>
    </xf>
    <xf numFmtId="3" fontId="8" fillId="0" borderId="0" xfId="39" applyNumberFormat="1" applyFont="1" applyBorder="1">
      <alignment/>
      <protection/>
    </xf>
    <xf numFmtId="0" fontId="7" fillId="0" borderId="0" xfId="39" applyFont="1" applyBorder="1">
      <alignment/>
      <protection/>
    </xf>
    <xf numFmtId="3" fontId="0" fillId="0" borderId="0" xfId="39" applyNumberFormat="1" applyFont="1" applyBorder="1">
      <alignment/>
      <protection/>
    </xf>
    <xf numFmtId="0" fontId="7" fillId="0" borderId="0" xfId="39" applyFont="1" applyBorder="1" applyAlignment="1" quotePrefix="1">
      <alignment horizontal="left" wrapText="1"/>
      <protection/>
    </xf>
    <xf numFmtId="180" fontId="8" fillId="0" borderId="0" xfId="42" applyNumberFormat="1" applyFont="1" applyFill="1" applyBorder="1" applyAlignment="1">
      <alignment horizontal="right"/>
      <protection/>
    </xf>
    <xf numFmtId="3" fontId="8" fillId="0" borderId="0" xfId="42" applyNumberFormat="1" applyFont="1" applyFill="1" applyBorder="1" applyAlignment="1">
      <alignment horizontal="right"/>
      <protection/>
    </xf>
    <xf numFmtId="3" fontId="57" fillId="33" borderId="0" xfId="33" applyNumberFormat="1" applyFont="1" applyFill="1" applyAlignment="1">
      <alignment horizontal="right"/>
    </xf>
    <xf numFmtId="180" fontId="7" fillId="0" borderId="11" xfId="42" applyNumberFormat="1" applyFont="1" applyFill="1" applyBorder="1" applyAlignment="1">
      <alignment horizontal="right"/>
      <protection/>
    </xf>
    <xf numFmtId="3" fontId="7" fillId="0" borderId="11" xfId="42" applyNumberFormat="1" applyFont="1" applyFill="1" applyBorder="1" applyAlignment="1">
      <alignment horizontal="right"/>
      <protection/>
    </xf>
    <xf numFmtId="3" fontId="10" fillId="0" borderId="11" xfId="0" applyNumberFormat="1" applyFont="1" applyBorder="1" applyAlignment="1">
      <alignment/>
    </xf>
    <xf numFmtId="3" fontId="0" fillId="0" borderId="11" xfId="39" applyNumberFormat="1" applyFont="1" applyBorder="1">
      <alignment/>
      <protection/>
    </xf>
    <xf numFmtId="180" fontId="57" fillId="33" borderId="0" xfId="42" applyNumberFormat="1" applyFont="1" applyFill="1" applyAlignment="1">
      <alignment horizontal="right"/>
      <protection/>
    </xf>
    <xf numFmtId="0" fontId="19" fillId="0" borderId="0" xfId="0" applyFont="1" applyAlignment="1">
      <alignment horizontal="center" vertical="center"/>
    </xf>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xf>
    <xf numFmtId="0" fontId="0" fillId="0" borderId="0" xfId="0" applyFont="1" applyAlignment="1">
      <alignment/>
    </xf>
    <xf numFmtId="0" fontId="7" fillId="0" borderId="11"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right" vertical="center"/>
    </xf>
    <xf numFmtId="0" fontId="7" fillId="0" borderId="0" xfId="0" applyFont="1" applyAlignment="1">
      <alignment/>
    </xf>
    <xf numFmtId="0" fontId="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xf>
    <xf numFmtId="180" fontId="7" fillId="33" borderId="0" xfId="42" applyNumberFormat="1" applyFont="1" applyFill="1" applyAlignment="1">
      <alignment horizontal="right"/>
      <protection/>
    </xf>
    <xf numFmtId="180" fontId="58" fillId="0" borderId="12" xfId="42" applyNumberFormat="1" applyFont="1" applyFill="1" applyBorder="1" applyAlignment="1">
      <alignment vertical="center"/>
      <protection/>
    </xf>
    <xf numFmtId="3" fontId="8" fillId="0" borderId="11" xfId="39" applyNumberFormat="1" applyFont="1" applyBorder="1">
      <alignment/>
      <protection/>
    </xf>
    <xf numFmtId="0" fontId="6" fillId="0" borderId="0" xfId="63" applyFont="1">
      <alignment/>
      <protection/>
    </xf>
    <xf numFmtId="0" fontId="7" fillId="0" borderId="0" xfId="0" applyFont="1" applyAlignment="1">
      <alignment horizontal="left" vertical="center"/>
    </xf>
    <xf numFmtId="0" fontId="19" fillId="34" borderId="0" xfId="0" applyFont="1" applyFill="1" applyAlignment="1" applyProtection="1">
      <alignment vertical="center"/>
      <protection/>
    </xf>
    <xf numFmtId="0" fontId="1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7" fillId="34" borderId="11"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protection/>
    </xf>
    <xf numFmtId="189" fontId="7" fillId="34" borderId="11" xfId="0" applyNumberFormat="1" applyFont="1" applyFill="1" applyBorder="1" applyAlignment="1" applyProtection="1">
      <alignment horizontal="center" vertical="center"/>
      <protection/>
    </xf>
    <xf numFmtId="0" fontId="7" fillId="34" borderId="11" xfId="0" applyFont="1" applyFill="1" applyBorder="1" applyAlignment="1" applyProtection="1">
      <alignment vertical="center"/>
      <protection/>
    </xf>
    <xf numFmtId="0" fontId="7" fillId="0" borderId="11" xfId="0"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10" fontId="7" fillId="0"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vertical="center" wrapText="1"/>
      <protection/>
    </xf>
    <xf numFmtId="189" fontId="19" fillId="34" borderId="11" xfId="0" applyNumberFormat="1" applyFont="1" applyFill="1" applyBorder="1" applyAlignment="1" applyProtection="1">
      <alignment horizontal="center" vertical="center"/>
      <protection/>
    </xf>
    <xf numFmtId="189" fontId="19" fillId="34" borderId="11" xfId="0" applyNumberFormat="1" applyFont="1" applyFill="1" applyBorder="1" applyAlignment="1" applyProtection="1">
      <alignment horizontal="center" vertical="center" wrapText="1"/>
      <protection/>
    </xf>
    <xf numFmtId="0" fontId="17" fillId="0" borderId="0" xfId="0" applyFont="1" applyFill="1" applyAlignment="1">
      <alignment horizontal="justify" vertical="center"/>
    </xf>
    <xf numFmtId="0" fontId="0" fillId="0" borderId="0" xfId="0" applyFill="1" applyAlignment="1">
      <alignment/>
    </xf>
    <xf numFmtId="3" fontId="57" fillId="33" borderId="0" xfId="42" applyNumberFormat="1" applyFont="1" applyFill="1" applyAlignment="1">
      <alignment horizontal="right"/>
      <protection/>
    </xf>
    <xf numFmtId="3" fontId="57" fillId="33" borderId="0" xfId="42" applyNumberFormat="1" applyFont="1" applyFill="1" applyAlignment="1">
      <alignment horizontal="right" wrapText="1"/>
      <protection/>
    </xf>
    <xf numFmtId="180" fontId="57" fillId="0" borderId="0" xfId="42" applyNumberFormat="1" applyFont="1" applyFill="1" applyAlignment="1">
      <alignment horizontal="right" vertical="center"/>
      <protection/>
    </xf>
    <xf numFmtId="3" fontId="8" fillId="0" borderId="0" xfId="0" applyNumberFormat="1" applyFont="1" applyAlignment="1">
      <alignment horizontal="right"/>
    </xf>
    <xf numFmtId="3" fontId="57" fillId="33" borderId="16" xfId="33" applyNumberFormat="1" applyFont="1" applyFill="1" applyBorder="1" applyAlignment="1">
      <alignment horizontal="right"/>
    </xf>
    <xf numFmtId="180" fontId="7" fillId="33" borderId="0" xfId="42" applyNumberFormat="1" applyFont="1" applyFill="1" applyAlignment="1">
      <alignment horizontal="right" vertical="center"/>
      <protection/>
    </xf>
    <xf numFmtId="180" fontId="7" fillId="33" borderId="0" xfId="70" applyNumberFormat="1" applyFont="1" applyFill="1" applyBorder="1" applyAlignment="1">
      <alignment/>
    </xf>
    <xf numFmtId="180" fontId="57" fillId="33" borderId="0" xfId="42" applyNumberFormat="1" applyFont="1" applyFill="1" applyAlignment="1">
      <alignment horizontal="right" vertical="center"/>
      <protection/>
    </xf>
    <xf numFmtId="3" fontId="7" fillId="0" borderId="11" xfId="39" applyNumberFormat="1" applyFont="1" applyBorder="1">
      <alignment/>
      <protection/>
    </xf>
    <xf numFmtId="0" fontId="8" fillId="0" borderId="11" xfId="35" applyFont="1" applyBorder="1" applyAlignment="1">
      <alignment vertical="top" wrapText="1"/>
      <protection/>
    </xf>
    <xf numFmtId="0" fontId="7" fillId="0" borderId="11" xfId="41" applyFont="1" applyFill="1" applyBorder="1" applyAlignment="1">
      <alignment/>
      <protection/>
    </xf>
    <xf numFmtId="0" fontId="7" fillId="0" borderId="11" xfId="35" applyFont="1" applyBorder="1" applyAlignment="1">
      <alignment horizontal="left" vertical="top"/>
      <protection/>
    </xf>
    <xf numFmtId="0" fontId="7" fillId="0" borderId="11" xfId="35" applyFont="1" applyBorder="1" applyAlignment="1">
      <alignment horizontal="left" wrapText="1"/>
      <protection/>
    </xf>
    <xf numFmtId="0" fontId="7" fillId="33" borderId="17" xfId="35" applyFont="1" applyFill="1" applyBorder="1" applyAlignment="1">
      <alignment horizontal="left" wrapText="1"/>
      <protection/>
    </xf>
    <xf numFmtId="0" fontId="8" fillId="0" borderId="11" xfId="35" applyFont="1" applyBorder="1" applyAlignment="1">
      <alignment horizontal="left" vertical="top"/>
      <protection/>
    </xf>
    <xf numFmtId="0" fontId="7" fillId="0" borderId="11" xfId="42" applyFont="1" applyFill="1" applyBorder="1" applyAlignment="1">
      <alignment wrapText="1"/>
      <protection/>
    </xf>
    <xf numFmtId="0" fontId="7" fillId="33" borderId="11" xfId="35" applyFont="1" applyFill="1" applyBorder="1" applyAlignment="1">
      <alignment horizontal="left" wrapText="1"/>
      <protection/>
    </xf>
    <xf numFmtId="2" fontId="7" fillId="33" borderId="11" xfId="35" applyNumberFormat="1" applyFont="1" applyFill="1" applyBorder="1" applyAlignment="1">
      <alignment horizontal="left" wrapText="1"/>
      <protection/>
    </xf>
    <xf numFmtId="0" fontId="7" fillId="0" borderId="18" xfId="35" applyFont="1" applyBorder="1" applyAlignment="1">
      <alignment horizontal="left"/>
      <protection/>
    </xf>
    <xf numFmtId="0" fontId="8" fillId="0" borderId="11" xfId="35" applyFont="1" applyBorder="1" applyAlignment="1">
      <alignment vertical="top"/>
      <protection/>
    </xf>
    <xf numFmtId="0" fontId="7" fillId="0" borderId="11" xfId="35" applyFont="1" applyBorder="1" applyAlignment="1">
      <alignment/>
      <protection/>
    </xf>
    <xf numFmtId="0" fontId="7" fillId="33" borderId="11" xfId="35" applyFont="1" applyFill="1" applyBorder="1" applyAlignment="1">
      <alignment/>
      <protection/>
    </xf>
    <xf numFmtId="0" fontId="7" fillId="0" borderId="11" xfId="35" applyFont="1" applyBorder="1" applyAlignment="1">
      <alignment vertical="top"/>
      <protection/>
    </xf>
    <xf numFmtId="0" fontId="7" fillId="0" borderId="18" xfId="35" applyFont="1" applyBorder="1" applyAlignment="1">
      <alignment/>
      <protection/>
    </xf>
    <xf numFmtId="0" fontId="7" fillId="33" borderId="19" xfId="35" applyFont="1" applyFill="1" applyBorder="1" applyAlignment="1">
      <alignment/>
      <protection/>
    </xf>
    <xf numFmtId="0" fontId="7" fillId="0" borderId="11" xfId="35" applyFont="1" applyBorder="1" applyAlignment="1">
      <alignment horizontal="left"/>
      <protection/>
    </xf>
    <xf numFmtId="0" fontId="7" fillId="0" borderId="11" xfId="35" applyFont="1" applyBorder="1" applyAlignment="1">
      <alignment vertical="top" wrapText="1"/>
      <protection/>
    </xf>
    <xf numFmtId="0" fontId="7" fillId="0" borderId="11" xfId="35" applyFont="1" applyBorder="1" applyAlignment="1">
      <alignment wrapText="1"/>
      <protection/>
    </xf>
    <xf numFmtId="0" fontId="8" fillId="0" borderId="11" xfId="35" applyFont="1" applyBorder="1" applyAlignment="1">
      <alignment/>
      <protection/>
    </xf>
    <xf numFmtId="180" fontId="8" fillId="0" borderId="11" xfId="36" applyNumberFormat="1" applyFont="1" applyFill="1" applyBorder="1" applyAlignment="1">
      <alignment/>
      <protection/>
    </xf>
    <xf numFmtId="180" fontId="7" fillId="0" borderId="11" xfId="35" applyNumberFormat="1" applyFont="1" applyFill="1" applyBorder="1" applyAlignment="1">
      <alignment/>
      <protection/>
    </xf>
    <xf numFmtId="180" fontId="8" fillId="0" borderId="20" xfId="36" applyNumberFormat="1" applyFont="1" applyFill="1" applyBorder="1" applyAlignment="1">
      <alignment/>
      <protection/>
    </xf>
    <xf numFmtId="180" fontId="8" fillId="33" borderId="20" xfId="36" applyNumberFormat="1" applyFont="1" applyFill="1" applyBorder="1" applyAlignment="1">
      <alignment/>
      <protection/>
    </xf>
    <xf numFmtId="180" fontId="8" fillId="0" borderId="19" xfId="35" applyNumberFormat="1" applyFont="1" applyFill="1" applyBorder="1" applyAlignment="1">
      <alignment/>
      <protection/>
    </xf>
    <xf numFmtId="180" fontId="7" fillId="0" borderId="20" xfId="35" applyNumberFormat="1" applyFont="1" applyFill="1" applyBorder="1" applyAlignment="1">
      <alignment/>
      <protection/>
    </xf>
    <xf numFmtId="180" fontId="8" fillId="0" borderId="19" xfId="35" applyNumberFormat="1" applyFont="1" applyFill="1" applyBorder="1" applyAlignment="1">
      <alignment horizontal="right"/>
      <protection/>
    </xf>
    <xf numFmtId="180" fontId="8" fillId="0" borderId="11" xfId="35" applyNumberFormat="1" applyFont="1" applyFill="1" applyBorder="1" applyAlignment="1">
      <alignment horizontal="right"/>
      <protection/>
    </xf>
    <xf numFmtId="0" fontId="7" fillId="0" borderId="0" xfId="35" applyFont="1" applyBorder="1" applyAlignment="1">
      <alignment vertical="top" wrapText="1"/>
      <protection/>
    </xf>
    <xf numFmtId="0" fontId="7" fillId="0" borderId="0" xfId="35" applyFont="1" applyBorder="1" applyAlignment="1">
      <alignment vertical="top"/>
      <protection/>
    </xf>
    <xf numFmtId="0" fontId="23" fillId="0" borderId="0" xfId="0" applyFont="1" applyAlignment="1">
      <alignment/>
    </xf>
    <xf numFmtId="180" fontId="0" fillId="0" borderId="11" xfId="36" applyNumberFormat="1" applyFont="1" applyFill="1" applyBorder="1" applyAlignment="1">
      <alignment/>
      <protection/>
    </xf>
    <xf numFmtId="180" fontId="0" fillId="0" borderId="21" xfId="36" applyNumberFormat="1" applyFont="1" applyFill="1" applyBorder="1" applyAlignment="1">
      <alignment/>
      <protection/>
    </xf>
    <xf numFmtId="180" fontId="0" fillId="33" borderId="11" xfId="36" applyNumberFormat="1" applyFont="1" applyFill="1" applyBorder="1" applyAlignment="1">
      <alignment/>
      <protection/>
    </xf>
    <xf numFmtId="180" fontId="8" fillId="33" borderId="18" xfId="36" applyNumberFormat="1" applyFont="1" applyFill="1" applyBorder="1" applyAlignment="1">
      <alignment/>
      <protection/>
    </xf>
    <xf numFmtId="180" fontId="8" fillId="33" borderId="22" xfId="36" applyNumberFormat="1" applyFont="1" applyFill="1" applyBorder="1" applyAlignment="1">
      <alignment/>
      <protection/>
    </xf>
    <xf numFmtId="180" fontId="8" fillId="33" borderId="11" xfId="36" applyNumberFormat="1" applyFont="1" applyFill="1" applyBorder="1" applyAlignment="1">
      <alignment/>
      <protection/>
    </xf>
    <xf numFmtId="0" fontId="17" fillId="0" borderId="11" xfId="0" applyFont="1" applyFill="1" applyBorder="1" applyAlignment="1">
      <alignment horizontal="justify" vertical="center" wrapText="1"/>
    </xf>
    <xf numFmtId="0" fontId="17" fillId="33" borderId="11" xfId="0" applyFont="1" applyFill="1" applyBorder="1" applyAlignment="1">
      <alignment horizontal="justify" vertical="center" wrapText="1"/>
    </xf>
    <xf numFmtId="180" fontId="0" fillId="33" borderId="18" xfId="36" applyNumberFormat="1" applyFont="1" applyFill="1" applyBorder="1" applyAlignment="1">
      <alignment/>
      <protection/>
    </xf>
    <xf numFmtId="180" fontId="0" fillId="33" borderId="18" xfId="36" applyNumberFormat="1" applyFont="1" applyFill="1" applyBorder="1" applyAlignment="1">
      <alignment horizontal="right"/>
      <protection/>
    </xf>
    <xf numFmtId="0" fontId="1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10" xfId="0" applyBorder="1" applyAlignment="1">
      <alignment horizontal="center" wrapText="1"/>
    </xf>
    <xf numFmtId="0" fontId="0" fillId="0" borderId="10" xfId="0" applyBorder="1" applyAlignment="1">
      <alignment wrapText="1"/>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8" fillId="0" borderId="0" xfId="0" applyFont="1" applyAlignment="1">
      <alignment horizontal="center" vertical="top" wrapText="1"/>
    </xf>
    <xf numFmtId="0" fontId="0" fillId="0" borderId="0" xfId="0" applyFont="1" applyAlignment="1">
      <alignment vertical="top" wrapText="1"/>
    </xf>
    <xf numFmtId="0" fontId="16" fillId="0" borderId="0" xfId="39" applyFont="1" applyAlignment="1">
      <alignment horizontal="center" vertical="center" wrapText="1"/>
      <protection/>
    </xf>
    <xf numFmtId="0" fontId="17" fillId="0" borderId="0" xfId="0" applyFont="1" applyAlignment="1">
      <alignment horizontal="center" vertical="center" wrapText="1"/>
    </xf>
    <xf numFmtId="0" fontId="17" fillId="0" borderId="0" xfId="0" applyFont="1" applyAlignment="1">
      <alignment vertical="center" wrapText="1"/>
    </xf>
    <xf numFmtId="0" fontId="21" fillId="0" borderId="0" xfId="0" applyFont="1" applyAlignment="1">
      <alignment horizontal="justify" vertical="center"/>
    </xf>
    <xf numFmtId="0" fontId="21"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22" fillId="34" borderId="0" xfId="0" applyFont="1" applyFill="1" applyAlignment="1" applyProtection="1">
      <alignment horizontal="center" vertical="center"/>
      <protection/>
    </xf>
    <xf numFmtId="0" fontId="17" fillId="0" borderId="0" xfId="0" applyFont="1" applyAlignment="1">
      <alignment horizontal="center" vertic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_2231 IAS Financial Statements - Sep-30, 2001" xfId="33"/>
    <cellStyle name="Comma_ATF_31.11.07_F2_14 January 2008" xfId="34"/>
    <cellStyle name="Normal 2 2" xfId="35"/>
    <cellStyle name="Normal 2 2 2" xfId="36"/>
    <cellStyle name="Normal 6" xfId="37"/>
    <cellStyle name="Normal_ATF Bank_2008_M_Securities_WP_DI" xfId="38"/>
    <cellStyle name="Normal_CAP" xfId="39"/>
    <cellStyle name="Normal_JSCB Kyrgyzstan_2005_TB" xfId="40"/>
    <cellStyle name="Normal_Worksheet in   Fs" xfId="41"/>
    <cellStyle name="Normal_Worksheet in (C) 2243 IAS Transformation schedule 2003 &amp; Notes to FS - info for Memo" xfId="42"/>
    <cellStyle name="Normal_Worksheet in TB LS Blank Leadsheet Excel Template - Used by Trial Balance to Create Leadsheets"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4"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9"/>
  <sheetViews>
    <sheetView workbookViewId="0" topLeftCell="A1">
      <selection activeCell="B46" sqref="B46:D48"/>
    </sheetView>
  </sheetViews>
  <sheetFormatPr defaultColWidth="9.140625" defaultRowHeight="12.75"/>
  <cols>
    <col min="1" max="1" width="61.00390625" style="24" bestFit="1" customWidth="1"/>
    <col min="2" max="2" width="20.57421875" style="18" customWidth="1"/>
    <col min="3" max="3" width="23.00390625" style="18" customWidth="1"/>
    <col min="4" max="4" width="25.57421875" style="28" bestFit="1" customWidth="1"/>
    <col min="5" max="5" width="13.7109375" style="28" customWidth="1"/>
    <col min="6" max="6" width="11.00390625" style="24" bestFit="1" customWidth="1"/>
    <col min="7" max="7" width="11.57421875" style="24" bestFit="1" customWidth="1"/>
    <col min="8" max="16384" width="9.140625" style="24" customWidth="1"/>
  </cols>
  <sheetData>
    <row r="1" spans="1:4" ht="14.25">
      <c r="A1" s="195" t="s">
        <v>180</v>
      </c>
      <c r="B1" s="196"/>
      <c r="C1" s="196"/>
      <c r="D1" s="197"/>
    </row>
    <row r="2" spans="1:5" ht="15" thickBot="1">
      <c r="A2" s="198"/>
      <c r="B2" s="198"/>
      <c r="C2" s="198"/>
      <c r="D2" s="199"/>
      <c r="E2" s="10"/>
    </row>
    <row r="3" spans="4:5" ht="15">
      <c r="D3" s="23"/>
      <c r="E3" s="23"/>
    </row>
    <row r="4" spans="1:5" ht="12.75" customHeight="1">
      <c r="A4" s="1"/>
      <c r="B4" s="2"/>
      <c r="C4" s="38"/>
      <c r="D4" s="2"/>
      <c r="E4" s="29"/>
    </row>
    <row r="5" spans="1:5" ht="15">
      <c r="A5" s="11"/>
      <c r="B5" s="12" t="s">
        <v>181</v>
      </c>
      <c r="C5" s="12" t="s">
        <v>182</v>
      </c>
      <c r="D5" s="12" t="s">
        <v>179</v>
      </c>
      <c r="E5" s="12"/>
    </row>
    <row r="6" spans="1:4" ht="15.75" thickBot="1">
      <c r="A6" s="39" t="s">
        <v>3</v>
      </c>
      <c r="B6" s="4" t="s">
        <v>2</v>
      </c>
      <c r="C6" s="4" t="s">
        <v>2</v>
      </c>
      <c r="D6" s="4" t="s">
        <v>2</v>
      </c>
    </row>
    <row r="7" spans="2:4" ht="15">
      <c r="B7" s="12"/>
      <c r="C7" s="12"/>
      <c r="D7" s="12"/>
    </row>
    <row r="8" spans="1:4" ht="15">
      <c r="A8" s="30" t="s">
        <v>67</v>
      </c>
      <c r="B8" s="60"/>
      <c r="C8" s="60"/>
      <c r="D8" s="37"/>
    </row>
    <row r="9" spans="1:4" ht="14.25">
      <c r="A9" s="13" t="s">
        <v>4</v>
      </c>
      <c r="B9" s="103">
        <v>1895739</v>
      </c>
      <c r="C9" s="103">
        <v>1557808</v>
      </c>
      <c r="D9" s="103">
        <v>2393222</v>
      </c>
    </row>
    <row r="10" spans="1:4" ht="14.25">
      <c r="A10" s="24" t="s">
        <v>5</v>
      </c>
      <c r="B10" s="103">
        <v>1034809</v>
      </c>
      <c r="C10" s="103">
        <v>861328</v>
      </c>
      <c r="D10" s="103">
        <v>630835</v>
      </c>
    </row>
    <row r="11" spans="1:4" ht="14.25">
      <c r="A11" s="24" t="s">
        <v>6</v>
      </c>
      <c r="B11" s="103">
        <v>1072008</v>
      </c>
      <c r="C11" s="103">
        <v>586406</v>
      </c>
      <c r="D11" s="103">
        <v>148079</v>
      </c>
    </row>
    <row r="12" spans="1:4" ht="14.25">
      <c r="A12" s="24" t="s">
        <v>153</v>
      </c>
      <c r="B12" s="108">
        <v>-4969</v>
      </c>
      <c r="C12" s="108">
        <v>-4805</v>
      </c>
      <c r="D12" s="108">
        <v>-4912</v>
      </c>
    </row>
    <row r="13" spans="1:5" s="27" customFormat="1" ht="15">
      <c r="A13" s="27" t="s">
        <v>154</v>
      </c>
      <c r="B13" s="46">
        <f>SUM(B11:B12)</f>
        <v>1067039</v>
      </c>
      <c r="C13" s="46">
        <f>SUM(C11:C12)</f>
        <v>581601</v>
      </c>
      <c r="D13" s="46">
        <f>SUM(D11:D12)</f>
        <v>143167</v>
      </c>
      <c r="E13" s="23"/>
    </row>
    <row r="14" spans="1:4" ht="15">
      <c r="A14" s="30" t="s">
        <v>7</v>
      </c>
      <c r="B14" s="45">
        <f>B9+B10+B13</f>
        <v>3997587</v>
      </c>
      <c r="C14" s="45">
        <f>C9+C10+C13</f>
        <v>3000737</v>
      </c>
      <c r="D14" s="45">
        <f>D9+D10+D13</f>
        <v>3167224</v>
      </c>
    </row>
    <row r="15" spans="1:4" ht="14.25">
      <c r="A15" s="13" t="s">
        <v>68</v>
      </c>
      <c r="B15" s="145">
        <v>929865</v>
      </c>
      <c r="C15" s="145">
        <v>1670191</v>
      </c>
      <c r="D15" s="145">
        <v>1326269</v>
      </c>
    </row>
    <row r="16" spans="1:4" ht="28.5">
      <c r="A16" s="13" t="s">
        <v>69</v>
      </c>
      <c r="B16" s="103">
        <v>71544</v>
      </c>
      <c r="C16" s="103">
        <v>79407</v>
      </c>
      <c r="D16" s="103">
        <v>55372</v>
      </c>
    </row>
    <row r="17" spans="1:4" ht="28.5">
      <c r="A17" s="13" t="s">
        <v>70</v>
      </c>
      <c r="B17" s="103">
        <v>335652</v>
      </c>
      <c r="C17" s="103">
        <v>277275</v>
      </c>
      <c r="D17" s="103">
        <v>365912</v>
      </c>
    </row>
    <row r="18" spans="1:7" ht="14.25">
      <c r="A18" s="24" t="s">
        <v>71</v>
      </c>
      <c r="B18" s="21">
        <v>-16637</v>
      </c>
      <c r="C18" s="108">
        <v>0</v>
      </c>
      <c r="D18" s="21">
        <v>0</v>
      </c>
      <c r="G18" s="26"/>
    </row>
    <row r="19" spans="1:7" ht="30">
      <c r="A19" s="30" t="s">
        <v>72</v>
      </c>
      <c r="B19" s="45">
        <f>B17+B18</f>
        <v>319015</v>
      </c>
      <c r="C19" s="45">
        <f>C17+C18</f>
        <v>277275</v>
      </c>
      <c r="D19" s="45">
        <f>D17+D18</f>
        <v>365912</v>
      </c>
      <c r="G19" s="26"/>
    </row>
    <row r="20" spans="1:7" ht="14.25">
      <c r="A20" s="33" t="s">
        <v>73</v>
      </c>
      <c r="B20" s="103">
        <v>7332132</v>
      </c>
      <c r="C20" s="103">
        <v>6692405</v>
      </c>
      <c r="D20" s="103">
        <f>7126759</f>
        <v>7126759</v>
      </c>
      <c r="G20" s="26"/>
    </row>
    <row r="21" spans="1:7" ht="14.25">
      <c r="A21" s="24" t="s">
        <v>71</v>
      </c>
      <c r="B21" s="21">
        <v>-395500</v>
      </c>
      <c r="C21" s="108">
        <v>-380383</v>
      </c>
      <c r="D21" s="21">
        <v>-345682</v>
      </c>
      <c r="G21" s="26"/>
    </row>
    <row r="22" spans="2:7" ht="14.25">
      <c r="B22" s="108">
        <v>-3167</v>
      </c>
      <c r="C22" s="108">
        <v>0</v>
      </c>
      <c r="D22" s="21">
        <v>-3413</v>
      </c>
      <c r="G22" s="26"/>
    </row>
    <row r="23" spans="1:7" ht="15">
      <c r="A23" s="56" t="s">
        <v>74</v>
      </c>
      <c r="B23" s="46">
        <f>SUM(B20:B22)</f>
        <v>6933465</v>
      </c>
      <c r="C23" s="46">
        <f>C20+C21</f>
        <v>6312022</v>
      </c>
      <c r="D23" s="46">
        <f>SUM(D20:D22)</f>
        <v>6777664</v>
      </c>
      <c r="G23" s="26"/>
    </row>
    <row r="24" spans="1:4" ht="15">
      <c r="A24" s="56" t="s">
        <v>8</v>
      </c>
      <c r="B24" s="45">
        <f>B19+B23</f>
        <v>7252480</v>
      </c>
      <c r="C24" s="45">
        <f>C19+C23</f>
        <v>6589297</v>
      </c>
      <c r="D24" s="45">
        <f>D19+D23</f>
        <v>7143576</v>
      </c>
    </row>
    <row r="25" spans="1:4" ht="13.5" customHeight="1">
      <c r="A25" s="13" t="s">
        <v>10</v>
      </c>
      <c r="B25" s="21">
        <v>0</v>
      </c>
      <c r="C25" s="108">
        <v>2350</v>
      </c>
      <c r="D25" s="108"/>
    </row>
    <row r="26" spans="1:4" ht="13.5" customHeight="1">
      <c r="A26" s="57" t="s">
        <v>11</v>
      </c>
      <c r="B26" s="21">
        <v>0</v>
      </c>
      <c r="C26" s="108">
        <v>0</v>
      </c>
      <c r="D26" s="21">
        <v>0</v>
      </c>
    </row>
    <row r="27" spans="1:6" ht="15">
      <c r="A27" s="24" t="s">
        <v>12</v>
      </c>
      <c r="B27" s="103">
        <v>550203</v>
      </c>
      <c r="C27" s="103">
        <v>559974</v>
      </c>
      <c r="D27" s="103">
        <v>563195</v>
      </c>
      <c r="E27" s="14"/>
      <c r="F27" s="26"/>
    </row>
    <row r="28" spans="1:6" ht="15">
      <c r="A28" s="24" t="s">
        <v>13</v>
      </c>
      <c r="B28" s="103">
        <v>320689</v>
      </c>
      <c r="C28" s="103">
        <v>392147</v>
      </c>
      <c r="D28" s="103">
        <v>419025</v>
      </c>
      <c r="E28" s="14"/>
      <c r="F28" s="26"/>
    </row>
    <row r="29" spans="1:4" ht="14.25">
      <c r="A29" s="13"/>
      <c r="B29" s="103"/>
      <c r="C29" s="103"/>
      <c r="D29" s="103"/>
    </row>
    <row r="30" spans="1:4" ht="15.75" thickBot="1">
      <c r="A30" s="30" t="s">
        <v>14</v>
      </c>
      <c r="B30" s="49">
        <f>B14+B15+B16+B24+B25+B26+B27+B28</f>
        <v>13122368</v>
      </c>
      <c r="C30" s="49">
        <f>C14+C15+C16+C24+C25+C26+C27+C28</f>
        <v>12294103</v>
      </c>
      <c r="D30" s="49">
        <f>D14+D15+D16+D24+D25+D26+D27+D28</f>
        <v>12674661</v>
      </c>
    </row>
    <row r="31" spans="1:4" ht="15.75" thickTop="1">
      <c r="A31" s="30"/>
      <c r="B31" s="50"/>
      <c r="C31" s="48"/>
      <c r="D31" s="48"/>
    </row>
    <row r="32" spans="1:4" ht="15">
      <c r="A32" s="30" t="s">
        <v>75</v>
      </c>
      <c r="B32" s="51"/>
      <c r="C32" s="48"/>
      <c r="D32" s="48"/>
    </row>
    <row r="33" spans="1:4" ht="14.25">
      <c r="A33" s="13" t="s">
        <v>76</v>
      </c>
      <c r="B33" s="44"/>
      <c r="C33" s="44"/>
      <c r="D33" s="44"/>
    </row>
    <row r="34" spans="1:4" ht="28.5">
      <c r="A34" s="58" t="s">
        <v>77</v>
      </c>
      <c r="B34" s="103">
        <v>644708</v>
      </c>
      <c r="C34" s="103">
        <v>787689</v>
      </c>
      <c r="D34" s="103">
        <v>884704</v>
      </c>
    </row>
    <row r="35" spans="1:4" ht="14.25">
      <c r="A35" s="24" t="s">
        <v>78</v>
      </c>
      <c r="B35" s="146">
        <v>8861970</v>
      </c>
      <c r="C35" s="146">
        <v>8197820</v>
      </c>
      <c r="D35" s="146">
        <v>8276087</v>
      </c>
    </row>
    <row r="36" spans="1:4" ht="14.25">
      <c r="A36" s="24" t="s">
        <v>79</v>
      </c>
      <c r="B36" s="103">
        <v>1418579</v>
      </c>
      <c r="C36" s="103">
        <v>1452606</v>
      </c>
      <c r="D36" s="103">
        <v>1341147</v>
      </c>
    </row>
    <row r="37" spans="1:4" ht="14.25">
      <c r="A37" s="24" t="s">
        <v>80</v>
      </c>
      <c r="B37" s="103">
        <v>1400</v>
      </c>
      <c r="C37" s="103">
        <v>1201</v>
      </c>
      <c r="D37" s="103">
        <v>443</v>
      </c>
    </row>
    <row r="38" spans="1:5" ht="15">
      <c r="A38" s="24" t="s">
        <v>15</v>
      </c>
      <c r="B38" s="103">
        <v>14955</v>
      </c>
      <c r="C38" s="103">
        <v>15555</v>
      </c>
      <c r="D38" s="103">
        <v>14455</v>
      </c>
      <c r="E38" s="14"/>
    </row>
    <row r="39" spans="1:4" ht="57">
      <c r="A39" s="13" t="s">
        <v>10</v>
      </c>
      <c r="B39" s="147">
        <v>88028</v>
      </c>
      <c r="C39" s="152">
        <v>0</v>
      </c>
      <c r="D39" s="147">
        <v>10296</v>
      </c>
    </row>
    <row r="40" spans="1:4" ht="14.25">
      <c r="A40" s="13" t="s">
        <v>155</v>
      </c>
      <c r="B40" s="147">
        <v>0</v>
      </c>
      <c r="C40" s="152">
        <v>0</v>
      </c>
      <c r="D40" s="147">
        <v>0</v>
      </c>
    </row>
    <row r="41" spans="1:4" ht="12.75" customHeight="1">
      <c r="A41" s="24" t="s">
        <v>16</v>
      </c>
      <c r="B41" s="103">
        <v>302825</v>
      </c>
      <c r="C41" s="103">
        <v>306958</v>
      </c>
      <c r="D41" s="103">
        <v>387750.06434547395</v>
      </c>
    </row>
    <row r="42" spans="1:4" ht="14.25">
      <c r="A42" s="31"/>
      <c r="B42" s="47"/>
      <c r="C42" s="48"/>
      <c r="D42" s="48"/>
    </row>
    <row r="43" spans="1:4" ht="15">
      <c r="A43" s="30" t="s">
        <v>17</v>
      </c>
      <c r="B43" s="52">
        <f>SUM(B34:B41)</f>
        <v>11332465</v>
      </c>
      <c r="C43" s="52">
        <f>SUM(C34:C41)</f>
        <v>10761829</v>
      </c>
      <c r="D43" s="52">
        <f>SUM(D34:D41)</f>
        <v>10914882.064345473</v>
      </c>
    </row>
    <row r="44" spans="1:4" ht="14.25">
      <c r="A44" s="13"/>
      <c r="B44" s="51"/>
      <c r="C44" s="48"/>
      <c r="D44" s="48"/>
    </row>
    <row r="45" spans="1:4" ht="15">
      <c r="A45" s="13" t="s">
        <v>1</v>
      </c>
      <c r="B45" s="148"/>
      <c r="C45" s="44"/>
      <c r="D45" s="44"/>
    </row>
    <row r="46" spans="1:4" ht="14.25">
      <c r="A46" s="13" t="s">
        <v>18</v>
      </c>
      <c r="B46" s="103">
        <v>1301658</v>
      </c>
      <c r="C46" s="103">
        <v>1301658</v>
      </c>
      <c r="D46" s="103">
        <v>1301658</v>
      </c>
    </row>
    <row r="47" spans="1:4" ht="14.25">
      <c r="A47" t="s">
        <v>128</v>
      </c>
      <c r="B47" s="44">
        <v>201816</v>
      </c>
      <c r="C47" s="44"/>
      <c r="D47" s="44"/>
    </row>
    <row r="48" spans="1:5" ht="15">
      <c r="A48" s="24" t="s">
        <v>19</v>
      </c>
      <c r="B48" s="149">
        <v>286429</v>
      </c>
      <c r="C48" s="149">
        <v>230616</v>
      </c>
      <c r="D48" s="149">
        <v>458121</v>
      </c>
      <c r="E48" s="16"/>
    </row>
    <row r="49" spans="1:5" ht="15">
      <c r="A49" s="13"/>
      <c r="B49" s="53"/>
      <c r="C49" s="48"/>
      <c r="D49" s="48"/>
      <c r="E49" s="16"/>
    </row>
    <row r="50" spans="1:5" ht="15">
      <c r="A50" s="32" t="s">
        <v>81</v>
      </c>
      <c r="B50" s="54">
        <f>SUM(B46:B48)</f>
        <v>1789903</v>
      </c>
      <c r="C50" s="54">
        <f>SUM(C46:C48)</f>
        <v>1532274</v>
      </c>
      <c r="D50" s="54">
        <f>SUM(D46:D48)</f>
        <v>1759779</v>
      </c>
      <c r="E50" s="14"/>
    </row>
    <row r="51" spans="1:5" ht="15">
      <c r="A51" s="32"/>
      <c r="B51" s="54"/>
      <c r="C51" s="48"/>
      <c r="D51" s="48"/>
      <c r="E51" s="15"/>
    </row>
    <row r="52" spans="1:4" ht="15.75" thickBot="1">
      <c r="A52" s="59" t="s">
        <v>20</v>
      </c>
      <c r="B52" s="55">
        <f>B43+B50</f>
        <v>13122368</v>
      </c>
      <c r="C52" s="55">
        <f>C43+C50</f>
        <v>12294103</v>
      </c>
      <c r="D52" s="55">
        <f>D43+D50</f>
        <v>12674661.064345473</v>
      </c>
    </row>
    <row r="53" ht="15" thickTop="1"/>
    <row r="55" spans="1:3" ht="14.25">
      <c r="A55" s="40" t="s">
        <v>93</v>
      </c>
      <c r="B55" s="24"/>
      <c r="C55" s="22" t="s">
        <v>0</v>
      </c>
    </row>
    <row r="56" spans="1:3" ht="14.25">
      <c r="A56" s="40"/>
      <c r="B56" s="24"/>
      <c r="C56" s="22"/>
    </row>
    <row r="57" spans="1:3" ht="14.25">
      <c r="A57" s="40"/>
      <c r="B57" s="24"/>
      <c r="C57" s="22"/>
    </row>
    <row r="58" spans="1:3" ht="14.25">
      <c r="A58" s="40" t="s">
        <v>21</v>
      </c>
      <c r="B58" s="24"/>
      <c r="C58" s="22" t="s">
        <v>22</v>
      </c>
    </row>
    <row r="59" spans="2:3" ht="14.25">
      <c r="B59" s="17"/>
      <c r="C59" s="17"/>
    </row>
  </sheetData>
  <sheetProtection/>
  <mergeCells count="1">
    <mergeCell ref="A1:D2"/>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B29" sqref="B29:C29"/>
    </sheetView>
  </sheetViews>
  <sheetFormatPr defaultColWidth="9.140625" defaultRowHeight="12.75"/>
  <cols>
    <col min="1" max="1" width="63.7109375" style="24" bestFit="1" customWidth="1"/>
    <col min="2" max="2" width="20.57421875" style="24" customWidth="1"/>
    <col min="3" max="3" width="23.421875" style="24" customWidth="1"/>
    <col min="4" max="4" width="23.00390625" style="24" customWidth="1"/>
    <col min="5" max="5" width="9.140625" style="24" customWidth="1"/>
    <col min="6" max="6" width="55.00390625" style="24" customWidth="1"/>
    <col min="7" max="16384" width="9.140625" style="24" customWidth="1"/>
  </cols>
  <sheetData>
    <row r="1" spans="1:4" ht="15">
      <c r="A1" s="200"/>
      <c r="B1" s="201"/>
      <c r="C1" s="201"/>
      <c r="D1" s="202"/>
    </row>
    <row r="2" spans="1:4" ht="15">
      <c r="A2" s="200" t="s">
        <v>183</v>
      </c>
      <c r="B2" s="202"/>
      <c r="C2" s="202"/>
      <c r="D2" s="202"/>
    </row>
    <row r="4" spans="1:4" ht="15">
      <c r="A4" s="1"/>
      <c r="B4" s="2"/>
      <c r="C4" s="2"/>
      <c r="D4" s="38"/>
    </row>
    <row r="5" spans="1:3" ht="15">
      <c r="A5" s="1"/>
      <c r="B5" s="12" t="s">
        <v>184</v>
      </c>
      <c r="C5" s="12" t="s">
        <v>185</v>
      </c>
    </row>
    <row r="6" spans="1:3" ht="15.75" thickBot="1">
      <c r="A6" s="3"/>
      <c r="B6" s="4" t="s">
        <v>2</v>
      </c>
      <c r="C6" s="4" t="s">
        <v>2</v>
      </c>
    </row>
    <row r="7" spans="1:3" ht="14.25">
      <c r="A7" s="3"/>
      <c r="B7" s="3"/>
      <c r="C7" s="3"/>
    </row>
    <row r="8" spans="1:5" ht="14.25">
      <c r="A8" s="24" t="s">
        <v>23</v>
      </c>
      <c r="B8" s="123">
        <v>328264</v>
      </c>
      <c r="C8" s="123">
        <v>299747</v>
      </c>
      <c r="E8" s="3"/>
    </row>
    <row r="9" spans="1:5" ht="14.25">
      <c r="A9" s="24" t="s">
        <v>24</v>
      </c>
      <c r="B9" s="123">
        <v>-90701</v>
      </c>
      <c r="C9" s="123">
        <v>-94591</v>
      </c>
      <c r="E9" s="3"/>
    </row>
    <row r="10" spans="1:5" ht="28.5">
      <c r="A10" s="34" t="s">
        <v>82</v>
      </c>
      <c r="B10" s="63">
        <f>SUM(B8:B9)</f>
        <v>237563</v>
      </c>
      <c r="C10" s="63">
        <f>SUM(C8:C9)</f>
        <v>205156</v>
      </c>
      <c r="E10" s="34"/>
    </row>
    <row r="11" spans="1:5" ht="28.5">
      <c r="A11" s="34" t="s">
        <v>83</v>
      </c>
      <c r="B11" s="108">
        <v>-45475</v>
      </c>
      <c r="C11" s="108">
        <v>15704</v>
      </c>
      <c r="E11" s="34"/>
    </row>
    <row r="12" spans="1:5" ht="15">
      <c r="A12" s="27" t="s">
        <v>25</v>
      </c>
      <c r="B12" s="64">
        <f>B10+B11</f>
        <v>192088</v>
      </c>
      <c r="C12" s="64">
        <f>C10+C11</f>
        <v>220860</v>
      </c>
      <c r="E12" s="5"/>
    </row>
    <row r="13" spans="1:5" ht="18">
      <c r="A13" s="6"/>
      <c r="B13" s="65"/>
      <c r="C13" s="66"/>
      <c r="E13" s="6"/>
    </row>
    <row r="14" spans="1:5" ht="14.25">
      <c r="A14" s="24" t="s">
        <v>32</v>
      </c>
      <c r="B14" s="123">
        <v>102870</v>
      </c>
      <c r="C14" s="123">
        <v>84060</v>
      </c>
      <c r="E14" s="7"/>
    </row>
    <row r="15" spans="1:5" ht="14.25">
      <c r="A15" s="24" t="s">
        <v>33</v>
      </c>
      <c r="B15" s="108">
        <v>-18742</v>
      </c>
      <c r="C15" s="108">
        <v>-14430</v>
      </c>
      <c r="E15" s="7"/>
    </row>
    <row r="16" spans="1:5" ht="14.25">
      <c r="A16" s="24" t="s">
        <v>26</v>
      </c>
      <c r="B16" s="108">
        <v>69463</v>
      </c>
      <c r="C16" s="108">
        <v>35061</v>
      </c>
      <c r="E16" s="6"/>
    </row>
    <row r="17" spans="1:5" ht="14.25">
      <c r="A17" s="35" t="s">
        <v>27</v>
      </c>
      <c r="B17" s="108">
        <v>-430</v>
      </c>
      <c r="C17" s="108">
        <v>-1571</v>
      </c>
      <c r="E17" s="6"/>
    </row>
    <row r="18" spans="1:5" ht="14.25">
      <c r="A18" s="35" t="s">
        <v>156</v>
      </c>
      <c r="B18" s="150" t="s">
        <v>117</v>
      </c>
      <c r="C18" s="150" t="s">
        <v>117</v>
      </c>
      <c r="E18" s="6"/>
    </row>
    <row r="19" spans="1:5" ht="18.75" customHeight="1">
      <c r="A19" s="5" t="s">
        <v>85</v>
      </c>
      <c r="B19" s="67">
        <f>SUM(B14:B18)</f>
        <v>153161</v>
      </c>
      <c r="C19" s="67">
        <f>SUM(C14:C17)</f>
        <v>103120</v>
      </c>
      <c r="E19" s="5"/>
    </row>
    <row r="20" spans="2:5" ht="14.25">
      <c r="B20" s="68"/>
      <c r="C20" s="61"/>
      <c r="E20" s="6"/>
    </row>
    <row r="21" spans="1:5" ht="14.25">
      <c r="A21" s="24" t="s">
        <v>86</v>
      </c>
      <c r="B21" s="108">
        <v>345249</v>
      </c>
      <c r="C21" s="108">
        <v>323980</v>
      </c>
      <c r="E21" s="8"/>
    </row>
    <row r="22" spans="1:5" ht="17.25" customHeight="1">
      <c r="A22" s="9" t="s">
        <v>28</v>
      </c>
      <c r="B22" s="108">
        <v>-307234</v>
      </c>
      <c r="C22" s="108">
        <v>-293669</v>
      </c>
      <c r="E22" s="9"/>
    </row>
    <row r="23" spans="1:5" ht="17.25" customHeight="1" thickBot="1">
      <c r="A23" s="76" t="s">
        <v>90</v>
      </c>
      <c r="B23" s="124">
        <f>B21+B22</f>
        <v>38015</v>
      </c>
      <c r="C23" s="124">
        <f>C21+C22</f>
        <v>30311</v>
      </c>
      <c r="E23" s="76"/>
    </row>
    <row r="24" spans="2:5" ht="15.75" thickTop="1">
      <c r="B24" s="70"/>
      <c r="C24" s="70"/>
      <c r="D24" s="26"/>
      <c r="E24" s="76"/>
    </row>
    <row r="25" spans="1:5" ht="28.5">
      <c r="A25" s="35" t="s">
        <v>84</v>
      </c>
      <c r="B25" s="108">
        <v>-4453</v>
      </c>
      <c r="C25" s="108">
        <v>-10775</v>
      </c>
      <c r="D25" s="26"/>
      <c r="E25" s="35"/>
    </row>
    <row r="26" spans="2:5" ht="14.25">
      <c r="B26" s="62"/>
      <c r="C26" s="69"/>
      <c r="D26" s="26"/>
      <c r="E26" s="9"/>
    </row>
    <row r="27" spans="1:5" ht="15.75" thickBot="1">
      <c r="A27" s="25" t="s">
        <v>87</v>
      </c>
      <c r="B27" s="71">
        <f>B23+B25</f>
        <v>33562</v>
      </c>
      <c r="C27" s="71">
        <f>C23+C25</f>
        <v>19536</v>
      </c>
      <c r="E27" s="25"/>
    </row>
    <row r="28" spans="2:5" ht="15.75" thickTop="1">
      <c r="B28" s="72"/>
      <c r="C28" s="61"/>
      <c r="E28" s="25"/>
    </row>
    <row r="29" spans="1:5" ht="14.25">
      <c r="A29" s="24" t="s">
        <v>29</v>
      </c>
      <c r="B29" s="151">
        <v>-3433</v>
      </c>
      <c r="C29" s="151">
        <v>-1851</v>
      </c>
      <c r="E29" s="77"/>
    </row>
    <row r="30" spans="1:5" ht="15.75" thickBot="1">
      <c r="A30" s="27" t="s">
        <v>88</v>
      </c>
      <c r="B30" s="73">
        <f>B29+B27</f>
        <v>30129</v>
      </c>
      <c r="C30" s="73">
        <f>C29+C27</f>
        <v>17685</v>
      </c>
      <c r="E30" s="27"/>
    </row>
    <row r="31" spans="1:5" ht="15.75" thickTop="1">
      <c r="A31" s="27"/>
      <c r="B31" s="74"/>
      <c r="C31" s="72"/>
      <c r="E31" s="27"/>
    </row>
    <row r="32" spans="1:5" ht="15.75" thickBot="1">
      <c r="A32" s="27" t="s">
        <v>30</v>
      </c>
      <c r="B32" s="73">
        <f>B30</f>
        <v>30129</v>
      </c>
      <c r="C32" s="73">
        <f>C30</f>
        <v>17685</v>
      </c>
      <c r="E32" s="27"/>
    </row>
    <row r="33" spans="1:5" ht="15.75" thickTop="1">
      <c r="A33" s="27" t="s">
        <v>89</v>
      </c>
      <c r="B33" s="75">
        <f>B32/260331650*1000</f>
        <v>0.11573314270469995</v>
      </c>
      <c r="C33" s="75">
        <f>C32/260331650*1000</f>
        <v>0.06793257754099434</v>
      </c>
      <c r="E33" s="27"/>
    </row>
    <row r="34" spans="1:4" ht="15">
      <c r="A34" s="27"/>
      <c r="B34" s="23"/>
      <c r="C34" s="20"/>
      <c r="D34" s="20"/>
    </row>
    <row r="35" spans="1:4" ht="15">
      <c r="A35" s="27"/>
      <c r="B35" s="23"/>
      <c r="C35" s="20"/>
      <c r="D35" s="20"/>
    </row>
    <row r="36" spans="1:4" ht="15">
      <c r="A36" s="27"/>
      <c r="B36" s="23"/>
      <c r="C36" s="20"/>
      <c r="D36" s="20"/>
    </row>
    <row r="37" spans="2:4" ht="14.25">
      <c r="B37" s="26"/>
      <c r="C37" s="19"/>
      <c r="D37" s="19"/>
    </row>
    <row r="38" spans="1:4" ht="14.25">
      <c r="A38" s="122" t="s">
        <v>92</v>
      </c>
      <c r="C38" s="24" t="s">
        <v>0</v>
      </c>
      <c r="D38" s="18"/>
    </row>
    <row r="39" ht="14.25">
      <c r="A39" s="122"/>
    </row>
    <row r="40" ht="14.25">
      <c r="A40" s="122"/>
    </row>
    <row r="41" spans="1:3" ht="14.25">
      <c r="A41" s="122" t="s">
        <v>21</v>
      </c>
      <c r="C41" s="24" t="s">
        <v>22</v>
      </c>
    </row>
  </sheetData>
  <sheetProtection/>
  <mergeCells count="2">
    <mergeCell ref="A1:D1"/>
    <mergeCell ref="A2:D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2:E53"/>
  <sheetViews>
    <sheetView zoomScalePageLayoutView="0" workbookViewId="0" topLeftCell="A1">
      <selection activeCell="B32" sqref="B32"/>
    </sheetView>
  </sheetViews>
  <sheetFormatPr defaultColWidth="9.140625" defaultRowHeight="12.75"/>
  <cols>
    <col min="1" max="1" width="63.140625" style="0" customWidth="1"/>
    <col min="2" max="2" width="14.8515625" style="0" customWidth="1"/>
    <col min="3" max="3" width="13.8515625" style="0" customWidth="1"/>
    <col min="4" max="4" width="10.00390625" style="0" bestFit="1" customWidth="1"/>
    <col min="5" max="5" width="62.28125" style="0" customWidth="1"/>
  </cols>
  <sheetData>
    <row r="2" spans="1:3" ht="17.25" customHeight="1">
      <c r="A2" s="203" t="s">
        <v>186</v>
      </c>
      <c r="B2" s="204"/>
      <c r="C2" s="204"/>
    </row>
    <row r="3" ht="12.75">
      <c r="A3" s="184" t="s">
        <v>176</v>
      </c>
    </row>
    <row r="5" spans="1:3" ht="30">
      <c r="A5" s="41"/>
      <c r="B5" s="42" t="s">
        <v>188</v>
      </c>
      <c r="C5" s="42" t="s">
        <v>187</v>
      </c>
    </row>
    <row r="6" spans="1:4" ht="15">
      <c r="A6" s="154" t="s">
        <v>31</v>
      </c>
      <c r="B6" s="43" t="s">
        <v>2</v>
      </c>
      <c r="C6" s="43" t="s">
        <v>2</v>
      </c>
      <c r="D6" s="79"/>
    </row>
    <row r="7" spans="1:4" ht="14.25">
      <c r="A7" s="155" t="s">
        <v>23</v>
      </c>
      <c r="B7" s="185">
        <v>355851</v>
      </c>
      <c r="C7" s="185">
        <v>341077</v>
      </c>
      <c r="D7" s="80"/>
    </row>
    <row r="8" spans="1:4" ht="14.25">
      <c r="A8" s="155" t="s">
        <v>24</v>
      </c>
      <c r="B8" s="185">
        <v>-89089</v>
      </c>
      <c r="C8" s="185">
        <v>-90492</v>
      </c>
      <c r="D8" s="80"/>
    </row>
    <row r="9" spans="1:4" ht="14.25">
      <c r="A9" s="155" t="s">
        <v>32</v>
      </c>
      <c r="B9" s="185">
        <v>103731</v>
      </c>
      <c r="C9" s="185">
        <v>83886</v>
      </c>
      <c r="D9" s="80"/>
    </row>
    <row r="10" spans="1:4" ht="14.25">
      <c r="A10" s="155" t="s">
        <v>33</v>
      </c>
      <c r="B10" s="185">
        <v>-18742</v>
      </c>
      <c r="C10" s="185">
        <v>-14430</v>
      </c>
      <c r="D10" s="80"/>
    </row>
    <row r="11" spans="1:4" ht="14.25">
      <c r="A11" s="6" t="s">
        <v>34</v>
      </c>
      <c r="B11" s="185">
        <v>76890</v>
      </c>
      <c r="C11" s="185">
        <v>36218</v>
      </c>
      <c r="D11" s="80"/>
    </row>
    <row r="12" spans="1:4" ht="14.25">
      <c r="A12" s="156" t="s">
        <v>36</v>
      </c>
      <c r="B12" s="185">
        <v>-325</v>
      </c>
      <c r="C12" s="185">
        <v>-1571</v>
      </c>
      <c r="D12" s="81"/>
    </row>
    <row r="13" spans="1:4" ht="14.25">
      <c r="A13" s="157" t="s">
        <v>37</v>
      </c>
      <c r="B13" s="186">
        <v>-267648</v>
      </c>
      <c r="C13" s="186">
        <v>-252768</v>
      </c>
      <c r="D13" s="81"/>
    </row>
    <row r="14" spans="1:4" ht="43.5">
      <c r="A14" s="158" t="s">
        <v>58</v>
      </c>
      <c r="B14" s="174">
        <f>SUM(B7:B13)</f>
        <v>160668</v>
      </c>
      <c r="C14" s="174">
        <f>SUM(C7:C13)</f>
        <v>101920</v>
      </c>
      <c r="D14" s="81"/>
    </row>
    <row r="15" spans="1:4" ht="15">
      <c r="A15" s="159" t="s">
        <v>38</v>
      </c>
      <c r="B15" s="175"/>
      <c r="C15" s="175"/>
      <c r="D15" s="81"/>
    </row>
    <row r="16" spans="1:4" ht="57">
      <c r="A16" s="160" t="s">
        <v>35</v>
      </c>
      <c r="B16" s="185">
        <v>0</v>
      </c>
      <c r="C16" s="185">
        <v>-1896</v>
      </c>
      <c r="D16" s="81"/>
    </row>
    <row r="17" spans="1:4" ht="14.25">
      <c r="A17" s="161" t="s">
        <v>91</v>
      </c>
      <c r="B17" s="185">
        <v>30458</v>
      </c>
      <c r="C17" s="185">
        <v>-85588</v>
      </c>
      <c r="D17" s="82"/>
    </row>
    <row r="18" spans="1:4" ht="14.25">
      <c r="A18" s="157" t="s">
        <v>9</v>
      </c>
      <c r="B18" s="185">
        <v>70901</v>
      </c>
      <c r="C18" s="185">
        <v>-99883</v>
      </c>
      <c r="D18" s="83"/>
    </row>
    <row r="19" spans="1:4" ht="14.25">
      <c r="A19" s="157" t="s">
        <v>13</v>
      </c>
      <c r="B19" s="185">
        <v>97454</v>
      </c>
      <c r="C19" s="185">
        <v>106960</v>
      </c>
      <c r="D19" s="80"/>
    </row>
    <row r="20" spans="1:4" ht="15">
      <c r="A20" s="159" t="s">
        <v>39</v>
      </c>
      <c r="B20" s="185"/>
      <c r="C20" s="185"/>
      <c r="D20" s="78"/>
    </row>
    <row r="21" spans="1:4" ht="14.25">
      <c r="A21" s="161" t="s">
        <v>54</v>
      </c>
      <c r="B21" s="185">
        <v>-289447</v>
      </c>
      <c r="C21" s="185">
        <v>-206457</v>
      </c>
      <c r="D21" s="78"/>
    </row>
    <row r="22" spans="1:4" ht="14.25">
      <c r="A22" s="157" t="s">
        <v>40</v>
      </c>
      <c r="B22" s="187">
        <v>273851</v>
      </c>
      <c r="C22" s="187">
        <v>-39449</v>
      </c>
      <c r="D22" s="81"/>
    </row>
    <row r="23" spans="1:4" ht="14.25">
      <c r="A23" s="157" t="s">
        <v>174</v>
      </c>
      <c r="B23" s="187">
        <v>0</v>
      </c>
      <c r="C23" s="187">
        <v>-110217</v>
      </c>
      <c r="D23" s="81"/>
    </row>
    <row r="24" spans="1:4" ht="57">
      <c r="A24" s="160" t="s">
        <v>35</v>
      </c>
      <c r="B24" s="185">
        <v>77732</v>
      </c>
      <c r="C24" s="185">
        <v>0</v>
      </c>
      <c r="D24" s="81"/>
    </row>
    <row r="25" spans="1:4" ht="14.25">
      <c r="A25" s="157" t="s">
        <v>16</v>
      </c>
      <c r="B25" s="185">
        <v>-177324</v>
      </c>
      <c r="C25" s="185">
        <v>-70816</v>
      </c>
      <c r="D25" s="81"/>
    </row>
    <row r="26" spans="1:4" ht="29.25">
      <c r="A26" s="162" t="s">
        <v>59</v>
      </c>
      <c r="B26" s="176">
        <f>SUM(B14:B25)</f>
        <v>244293</v>
      </c>
      <c r="C26" s="177">
        <f>SUM(C14:C25)</f>
        <v>-405426</v>
      </c>
      <c r="D26" s="82"/>
    </row>
    <row r="27" spans="1:4" ht="15" thickBot="1">
      <c r="A27" s="163" t="s">
        <v>41</v>
      </c>
      <c r="B27" s="193">
        <v>-1976</v>
      </c>
      <c r="C27" s="193">
        <v>-2000</v>
      </c>
      <c r="D27" s="81"/>
    </row>
    <row r="28" spans="1:4" ht="15.75" thickBot="1">
      <c r="A28" s="156" t="s">
        <v>31</v>
      </c>
      <c r="B28" s="178">
        <f>B26+B27</f>
        <v>242317</v>
      </c>
      <c r="C28" s="178">
        <f>C26+C27</f>
        <v>-407426</v>
      </c>
      <c r="D28" s="81"/>
    </row>
    <row r="29" spans="1:4" ht="15">
      <c r="A29" s="164" t="s">
        <v>42</v>
      </c>
      <c r="B29" s="179"/>
      <c r="C29" s="179"/>
      <c r="D29" s="83"/>
    </row>
    <row r="30" spans="1:4" ht="14.25">
      <c r="A30" s="165" t="s">
        <v>43</v>
      </c>
      <c r="B30" s="185">
        <v>-14683</v>
      </c>
      <c r="C30" s="185">
        <v>-25686</v>
      </c>
      <c r="D30" s="81"/>
    </row>
    <row r="31" spans="1:4" ht="14.25">
      <c r="A31" s="166" t="s">
        <v>55</v>
      </c>
      <c r="B31" s="185">
        <v>5</v>
      </c>
      <c r="C31" s="185">
        <v>18</v>
      </c>
      <c r="D31" s="84"/>
    </row>
    <row r="32" spans="1:4" ht="14.25">
      <c r="A32" s="167" t="s">
        <v>44</v>
      </c>
      <c r="B32" s="185">
        <v>-586399</v>
      </c>
      <c r="C32" s="185">
        <v>-1394032</v>
      </c>
      <c r="D32" s="80"/>
    </row>
    <row r="33" spans="1:4" ht="15" thickBot="1">
      <c r="A33" s="168" t="s">
        <v>45</v>
      </c>
      <c r="B33" s="185">
        <v>982803</v>
      </c>
      <c r="C33" s="185">
        <v>1736653</v>
      </c>
      <c r="D33" s="80"/>
    </row>
    <row r="34" spans="1:4" ht="15.75" thickBot="1">
      <c r="A34" s="169" t="s">
        <v>56</v>
      </c>
      <c r="B34" s="188">
        <f>SUM(B30:B33)</f>
        <v>381726</v>
      </c>
      <c r="C34" s="189">
        <f>SUM(C30:C33)</f>
        <v>316953</v>
      </c>
      <c r="D34" s="79"/>
    </row>
    <row r="35" spans="1:4" ht="15">
      <c r="A35" s="164" t="s">
        <v>46</v>
      </c>
      <c r="B35" s="179"/>
      <c r="C35" s="175"/>
      <c r="D35" s="85"/>
    </row>
    <row r="36" spans="1:4" ht="14.25">
      <c r="A36" s="167" t="s">
        <v>47</v>
      </c>
      <c r="B36" s="187">
        <v>75227</v>
      </c>
      <c r="C36" s="187">
        <v>37568</v>
      </c>
      <c r="D36" s="85"/>
    </row>
    <row r="37" spans="1:4" ht="14.25">
      <c r="A37" s="167" t="s">
        <v>48</v>
      </c>
      <c r="B37" s="187">
        <v>-59058</v>
      </c>
      <c r="C37" s="187">
        <v>-40353</v>
      </c>
      <c r="D37" s="85"/>
    </row>
    <row r="38" spans="1:4" ht="15" thickBot="1">
      <c r="A38" s="156" t="s">
        <v>49</v>
      </c>
      <c r="B38" s="194">
        <v>-41</v>
      </c>
      <c r="C38" s="194">
        <v>-32</v>
      </c>
      <c r="D38" s="85"/>
    </row>
    <row r="39" spans="1:4" ht="15.75" thickBot="1">
      <c r="A39" s="170" t="s">
        <v>57</v>
      </c>
      <c r="B39" s="180">
        <f>SUM(B36:B38)</f>
        <v>16128</v>
      </c>
      <c r="C39" s="180">
        <f>SUM(C36:C38)</f>
        <v>-2817</v>
      </c>
      <c r="D39" s="85"/>
    </row>
    <row r="40" spans="1:4" ht="28.5">
      <c r="A40" s="171" t="s">
        <v>50</v>
      </c>
      <c r="B40" s="187">
        <v>190192</v>
      </c>
      <c r="C40" s="187">
        <v>26946</v>
      </c>
      <c r="D40" s="79"/>
    </row>
    <row r="41" spans="1:4" ht="29.25">
      <c r="A41" s="172" t="s">
        <v>51</v>
      </c>
      <c r="B41" s="190">
        <f>B28+B34+B39+B40</f>
        <v>830363</v>
      </c>
      <c r="C41" s="190">
        <f>C28+C34+C39+C40</f>
        <v>-66344</v>
      </c>
      <c r="D41" s="85"/>
    </row>
    <row r="42" spans="1:4" ht="14.25">
      <c r="A42" s="165" t="s">
        <v>52</v>
      </c>
      <c r="B42" s="185">
        <v>3167224</v>
      </c>
      <c r="C42" s="185">
        <v>3067081</v>
      </c>
      <c r="D42" s="85"/>
    </row>
    <row r="43" spans="1:4" ht="15">
      <c r="A43" s="173" t="s">
        <v>53</v>
      </c>
      <c r="B43" s="181">
        <f>SUM(B41:B42)</f>
        <v>3997587</v>
      </c>
      <c r="C43" s="181">
        <f>SUM(C41:C42)</f>
        <v>3000737</v>
      </c>
      <c r="D43" s="85"/>
    </row>
    <row r="44" ht="12.75">
      <c r="D44" s="80"/>
    </row>
    <row r="45" ht="12.75">
      <c r="D45" s="80"/>
    </row>
    <row r="46" ht="12.75">
      <c r="D46" s="86"/>
    </row>
    <row r="47" spans="1:4" ht="14.25">
      <c r="A47" s="122" t="s">
        <v>93</v>
      </c>
      <c r="B47" s="24"/>
      <c r="C47" s="24" t="s">
        <v>0</v>
      </c>
      <c r="D47" s="182"/>
    </row>
    <row r="48" spans="1:4" ht="14.25">
      <c r="A48" s="122"/>
      <c r="B48" s="24"/>
      <c r="C48" s="24"/>
      <c r="D48" s="183"/>
    </row>
    <row r="49" spans="1:5" ht="14.25">
      <c r="A49" s="122"/>
      <c r="B49" s="24"/>
      <c r="C49" s="24"/>
      <c r="D49" s="118"/>
      <c r="E49" s="79"/>
    </row>
    <row r="50" spans="1:5" ht="14.25">
      <c r="A50" s="122" t="s">
        <v>21</v>
      </c>
      <c r="B50" s="24"/>
      <c r="C50" s="24" t="s">
        <v>22</v>
      </c>
      <c r="D50" s="118"/>
      <c r="E50" s="87"/>
    </row>
    <row r="51" spans="1:5" ht="14.25">
      <c r="A51" s="24"/>
      <c r="B51" s="24"/>
      <c r="C51" s="24"/>
      <c r="D51" s="118"/>
      <c r="E51" s="87"/>
    </row>
    <row r="52" spans="1:5" ht="14.25">
      <c r="A52" s="118"/>
      <c r="B52" s="118"/>
      <c r="C52" s="118"/>
      <c r="D52" s="118"/>
      <c r="E52" s="87"/>
    </row>
    <row r="53" spans="1:4" ht="14.25">
      <c r="A53" s="118"/>
      <c r="B53" s="118"/>
      <c r="C53" s="118"/>
      <c r="D53" s="118"/>
    </row>
  </sheetData>
  <sheetProtection/>
  <mergeCells count="1">
    <mergeCell ref="A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27"/>
  <sheetViews>
    <sheetView zoomScalePageLayoutView="0" workbookViewId="0" topLeftCell="A10">
      <selection activeCell="C5" sqref="C5"/>
    </sheetView>
  </sheetViews>
  <sheetFormatPr defaultColWidth="9.140625" defaultRowHeight="12.75"/>
  <cols>
    <col min="1" max="1" width="34.00390625" style="0" customWidth="1"/>
    <col min="2" max="4" width="13.8515625" style="0" customWidth="1"/>
    <col min="5" max="5" width="13.00390625" style="0" customWidth="1"/>
    <col min="6" max="6" width="21.8515625" style="0" customWidth="1"/>
    <col min="7" max="7" width="11.28125" style="0" customWidth="1"/>
    <col min="9" max="9" width="32.28125" style="0" customWidth="1"/>
    <col min="10" max="10" width="12.7109375" style="0" customWidth="1"/>
    <col min="11" max="11" width="19.28125" style="0" customWidth="1"/>
    <col min="12" max="12" width="13.140625" style="0" customWidth="1"/>
    <col min="13" max="13" width="22.140625" style="0" customWidth="1"/>
    <col min="14" max="14" width="14.00390625" style="0" customWidth="1"/>
  </cols>
  <sheetData>
    <row r="2" spans="1:7" ht="12.75">
      <c r="A2" s="205" t="s">
        <v>199</v>
      </c>
      <c r="B2" s="206"/>
      <c r="C2" s="206"/>
      <c r="D2" s="206"/>
      <c r="E2" s="206"/>
      <c r="F2" s="207"/>
      <c r="G2" s="207"/>
    </row>
    <row r="3" spans="1:7" ht="12.75">
      <c r="A3" s="207"/>
      <c r="B3" s="207"/>
      <c r="C3" s="207"/>
      <c r="D3" s="207"/>
      <c r="E3" s="207"/>
      <c r="F3" s="207"/>
      <c r="G3" s="207"/>
    </row>
    <row r="5" spans="1:5" ht="60">
      <c r="A5" s="88"/>
      <c r="B5" s="89" t="s">
        <v>60</v>
      </c>
      <c r="C5" s="89" t="s">
        <v>128</v>
      </c>
      <c r="D5" s="89" t="s">
        <v>61</v>
      </c>
      <c r="E5" s="89" t="s">
        <v>62</v>
      </c>
    </row>
    <row r="6" spans="1:5" ht="15">
      <c r="A6" s="90"/>
      <c r="B6" s="91"/>
      <c r="C6" s="91"/>
      <c r="D6" s="91"/>
      <c r="E6" s="91"/>
    </row>
    <row r="7" spans="1:11" ht="15">
      <c r="A7" s="92" t="s">
        <v>192</v>
      </c>
      <c r="B7" s="125">
        <v>1301658</v>
      </c>
      <c r="C7" s="125"/>
      <c r="D7" s="125">
        <v>212931</v>
      </c>
      <c r="E7" s="153">
        <f aca="true" t="shared" si="0" ref="E7:E18">SUM(B7:D7)</f>
        <v>1514589</v>
      </c>
      <c r="F7" s="95"/>
      <c r="G7" s="96"/>
      <c r="H7" s="96"/>
      <c r="I7" s="36"/>
      <c r="J7" s="96"/>
      <c r="K7" s="96"/>
    </row>
    <row r="8" spans="1:11" ht="15">
      <c r="A8" s="91" t="s">
        <v>63</v>
      </c>
      <c r="B8" s="104">
        <v>0</v>
      </c>
      <c r="C8" s="104"/>
      <c r="D8" s="104">
        <v>0</v>
      </c>
      <c r="E8" s="107">
        <f t="shared" si="0"/>
        <v>0</v>
      </c>
      <c r="F8" s="95"/>
      <c r="G8" s="97"/>
      <c r="H8" s="97"/>
      <c r="I8" s="97"/>
      <c r="J8" s="97"/>
      <c r="K8" s="97"/>
    </row>
    <row r="9" spans="1:11" ht="28.5">
      <c r="A9" s="93" t="s">
        <v>64</v>
      </c>
      <c r="B9" s="104">
        <v>0</v>
      </c>
      <c r="C9" s="104"/>
      <c r="D9" s="104">
        <v>17685</v>
      </c>
      <c r="E9" s="105">
        <f t="shared" si="0"/>
        <v>17685</v>
      </c>
      <c r="F9" s="98"/>
      <c r="G9" s="36"/>
      <c r="H9" s="36"/>
      <c r="I9" s="36"/>
      <c r="J9" s="36"/>
      <c r="K9" s="99"/>
    </row>
    <row r="10" spans="1:11" ht="14.25">
      <c r="A10" s="91" t="s">
        <v>65</v>
      </c>
      <c r="B10" s="104">
        <v>0</v>
      </c>
      <c r="C10" s="104"/>
      <c r="D10" s="104">
        <v>0</v>
      </c>
      <c r="E10" s="104">
        <f t="shared" si="0"/>
        <v>0</v>
      </c>
      <c r="F10" s="100"/>
      <c r="G10" s="36"/>
      <c r="H10" s="36"/>
      <c r="I10" s="36"/>
      <c r="J10" s="36"/>
      <c r="K10" s="53"/>
    </row>
    <row r="11" spans="1:11" ht="57">
      <c r="A11" s="94" t="s">
        <v>66</v>
      </c>
      <c r="B11" s="104">
        <v>0</v>
      </c>
      <c r="C11" s="104"/>
      <c r="D11" s="104">
        <v>0</v>
      </c>
      <c r="E11" s="104">
        <f t="shared" si="0"/>
        <v>0</v>
      </c>
      <c r="F11" s="98"/>
      <c r="G11" s="36"/>
      <c r="H11" s="36"/>
      <c r="I11" s="36"/>
      <c r="J11" s="36"/>
      <c r="K11" s="36"/>
    </row>
    <row r="12" spans="1:11" ht="15">
      <c r="A12" s="92" t="s">
        <v>190</v>
      </c>
      <c r="B12" s="125">
        <f>SUM(B7:B11)</f>
        <v>1301658</v>
      </c>
      <c r="C12" s="125"/>
      <c r="D12" s="125">
        <f>SUM(D7:D11)</f>
        <v>230616</v>
      </c>
      <c r="E12" s="125">
        <f t="shared" si="0"/>
        <v>1532274</v>
      </c>
      <c r="F12" s="100"/>
      <c r="G12" s="36"/>
      <c r="H12" s="36"/>
      <c r="I12" s="36"/>
      <c r="J12" s="36"/>
      <c r="K12" s="36"/>
    </row>
    <row r="13" spans="1:11" ht="15">
      <c r="A13" s="92" t="s">
        <v>189</v>
      </c>
      <c r="B13" s="125">
        <v>1301658</v>
      </c>
      <c r="C13" s="125"/>
      <c r="D13" s="125">
        <v>458121</v>
      </c>
      <c r="E13" s="125">
        <f t="shared" si="0"/>
        <v>1759779</v>
      </c>
      <c r="F13" s="100"/>
      <c r="G13" s="36"/>
      <c r="H13" s="36"/>
      <c r="I13" s="36"/>
      <c r="J13" s="36"/>
      <c r="K13" s="36"/>
    </row>
    <row r="14" spans="1:11" ht="14.25">
      <c r="A14" s="91" t="s">
        <v>63</v>
      </c>
      <c r="B14" s="104">
        <v>0</v>
      </c>
      <c r="C14" s="104"/>
      <c r="D14" s="104">
        <v>0</v>
      </c>
      <c r="E14" s="107">
        <f t="shared" si="0"/>
        <v>0</v>
      </c>
      <c r="F14" s="100"/>
      <c r="G14" s="36"/>
      <c r="H14" s="36"/>
      <c r="I14" s="36"/>
      <c r="J14" s="36"/>
      <c r="K14" s="36"/>
    </row>
    <row r="15" spans="1:11" ht="28.5">
      <c r="A15" s="93" t="s">
        <v>64</v>
      </c>
      <c r="B15" s="104">
        <v>0</v>
      </c>
      <c r="C15" s="104"/>
      <c r="D15" s="104">
        <v>30129</v>
      </c>
      <c r="E15" s="105">
        <f t="shared" si="0"/>
        <v>30129</v>
      </c>
      <c r="F15" s="95"/>
      <c r="G15" s="101"/>
      <c r="H15" s="101"/>
      <c r="I15" s="101"/>
      <c r="J15" s="101"/>
      <c r="K15" s="102"/>
    </row>
    <row r="16" spans="1:11" ht="15">
      <c r="A16" s="91" t="s">
        <v>65</v>
      </c>
      <c r="B16" s="104">
        <v>0</v>
      </c>
      <c r="C16" s="104"/>
      <c r="D16" s="104">
        <v>-5</v>
      </c>
      <c r="E16" s="104">
        <f t="shared" si="0"/>
        <v>-5</v>
      </c>
      <c r="F16" s="95"/>
      <c r="G16" s="97"/>
      <c r="H16" s="97"/>
      <c r="I16" s="97"/>
      <c r="J16" s="97"/>
      <c r="K16" s="97"/>
    </row>
    <row r="17" spans="1:11" ht="57">
      <c r="A17" s="94" t="s">
        <v>66</v>
      </c>
      <c r="B17" s="104">
        <v>0</v>
      </c>
      <c r="C17" s="104">
        <v>201816</v>
      </c>
      <c r="D17" s="104">
        <v>-201816</v>
      </c>
      <c r="E17" s="104">
        <f t="shared" si="0"/>
        <v>0</v>
      </c>
      <c r="F17" s="98"/>
      <c r="G17" s="36"/>
      <c r="H17" s="36"/>
      <c r="I17" s="36"/>
      <c r="J17" s="36"/>
      <c r="K17" s="99"/>
    </row>
    <row r="18" spans="1:11" ht="15">
      <c r="A18" s="92" t="s">
        <v>191</v>
      </c>
      <c r="B18" s="106">
        <f>SUM(B13:B17)</f>
        <v>1301658</v>
      </c>
      <c r="C18" s="106">
        <f>SUM(C17)</f>
        <v>201816</v>
      </c>
      <c r="D18" s="106">
        <f>SUM(D13:D17)</f>
        <v>286429</v>
      </c>
      <c r="E18" s="106">
        <f t="shared" si="0"/>
        <v>1789903</v>
      </c>
      <c r="F18" s="100"/>
      <c r="G18" s="36"/>
      <c r="H18" s="36"/>
      <c r="I18" s="36"/>
      <c r="J18" s="36"/>
      <c r="K18" s="53"/>
    </row>
    <row r="19" spans="6:11" ht="14.25">
      <c r="F19" s="98"/>
      <c r="G19" s="36"/>
      <c r="H19" s="36"/>
      <c r="I19" s="36"/>
      <c r="J19" s="36"/>
      <c r="K19" s="36"/>
    </row>
    <row r="20" spans="8:13" ht="14.25">
      <c r="H20" s="100"/>
      <c r="I20" s="36"/>
      <c r="J20" s="36"/>
      <c r="K20" s="36"/>
      <c r="L20" s="36"/>
      <c r="M20" s="36"/>
    </row>
    <row r="21" spans="8:13" ht="15">
      <c r="H21" s="95"/>
      <c r="I21" s="101"/>
      <c r="J21" s="101"/>
      <c r="K21" s="101"/>
      <c r="L21" s="101"/>
      <c r="M21" s="102"/>
    </row>
    <row r="22" spans="8:13" ht="15">
      <c r="H22" s="95"/>
      <c r="I22" s="97"/>
      <c r="J22" s="97"/>
      <c r="K22" s="97"/>
      <c r="L22" s="97"/>
      <c r="M22" s="97"/>
    </row>
    <row r="23" spans="1:13" ht="14.25">
      <c r="A23" s="122" t="s">
        <v>92</v>
      </c>
      <c r="B23" s="126" t="s">
        <v>0</v>
      </c>
      <c r="C23" s="126"/>
      <c r="D23" s="126"/>
      <c r="H23" s="98"/>
      <c r="I23" s="36"/>
      <c r="J23" s="36"/>
      <c r="K23" s="36"/>
      <c r="L23" s="36"/>
      <c r="M23" s="99"/>
    </row>
    <row r="24" spans="1:13" ht="14.25">
      <c r="A24" s="122"/>
      <c r="B24" s="24"/>
      <c r="C24" s="24"/>
      <c r="D24" s="24"/>
      <c r="H24" s="100"/>
      <c r="I24" s="36"/>
      <c r="J24" s="36"/>
      <c r="K24" s="36"/>
      <c r="L24" s="36"/>
      <c r="M24" s="53"/>
    </row>
    <row r="25" spans="1:13" ht="14.25">
      <c r="A25" s="122"/>
      <c r="B25" s="24"/>
      <c r="C25" s="24"/>
      <c r="D25" s="24"/>
      <c r="H25" s="98"/>
      <c r="I25" s="36"/>
      <c r="J25" s="36"/>
      <c r="K25" s="36"/>
      <c r="L25" s="36"/>
      <c r="M25" s="36"/>
    </row>
    <row r="26" spans="1:13" ht="14.25">
      <c r="A26" s="122" t="s">
        <v>21</v>
      </c>
      <c r="B26" s="126" t="s">
        <v>22</v>
      </c>
      <c r="C26" s="126"/>
      <c r="D26" s="126"/>
      <c r="H26" s="100"/>
      <c r="I26" s="36"/>
      <c r="J26" s="36"/>
      <c r="K26" s="36"/>
      <c r="L26" s="36"/>
      <c r="M26" s="36"/>
    </row>
    <row r="27" spans="8:13" ht="15">
      <c r="H27" s="95"/>
      <c r="I27" s="101"/>
      <c r="J27" s="101"/>
      <c r="K27" s="101"/>
      <c r="L27" s="101"/>
      <c r="M27" s="102"/>
    </row>
  </sheetData>
  <sheetProtection/>
  <mergeCells count="1">
    <mergeCell ref="A2:G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tabSelected="1" zoomScalePageLayoutView="0" workbookViewId="0" topLeftCell="A4">
      <selection activeCell="A12" sqref="A12"/>
    </sheetView>
  </sheetViews>
  <sheetFormatPr defaultColWidth="9.140625" defaultRowHeight="12.75"/>
  <cols>
    <col min="1" max="1" width="118.28125" style="0" customWidth="1"/>
  </cols>
  <sheetData>
    <row r="1" ht="15">
      <c r="A1" s="117" t="s">
        <v>94</v>
      </c>
    </row>
    <row r="2" ht="15.75">
      <c r="A2" s="109"/>
    </row>
    <row r="3" ht="24.75" customHeight="1">
      <c r="A3" s="110" t="s">
        <v>100</v>
      </c>
    </row>
    <row r="4" ht="24" customHeight="1">
      <c r="A4" s="110" t="s">
        <v>101</v>
      </c>
    </row>
    <row r="5" ht="18" customHeight="1">
      <c r="A5" s="110" t="s">
        <v>95</v>
      </c>
    </row>
    <row r="6" ht="24.75" customHeight="1">
      <c r="A6" s="110" t="s">
        <v>96</v>
      </c>
    </row>
    <row r="7" ht="15.75">
      <c r="A7" s="111"/>
    </row>
    <row r="8" ht="51" customHeight="1">
      <c r="A8" s="116" t="s">
        <v>200</v>
      </c>
    </row>
    <row r="9" s="144" customFormat="1" ht="15">
      <c r="A9" s="143" t="s">
        <v>97</v>
      </c>
    </row>
    <row r="10" ht="69" customHeight="1">
      <c r="A10" s="143" t="s">
        <v>98</v>
      </c>
    </row>
    <row r="11" ht="72" customHeight="1">
      <c r="A11" s="143" t="s">
        <v>201</v>
      </c>
    </row>
    <row r="12" ht="60" customHeight="1">
      <c r="A12" s="191" t="s">
        <v>202</v>
      </c>
    </row>
    <row r="13" ht="235.5" customHeight="1">
      <c r="A13" s="192" t="s">
        <v>203</v>
      </c>
    </row>
    <row r="14" ht="66.75" customHeight="1">
      <c r="A14" s="192" t="s">
        <v>175</v>
      </c>
    </row>
    <row r="15" s="144" customFormat="1" ht="46.5" customHeight="1">
      <c r="A15" s="143" t="s">
        <v>157</v>
      </c>
    </row>
    <row r="16" s="144" customFormat="1" ht="45.75" customHeight="1">
      <c r="A16" s="143" t="s">
        <v>158</v>
      </c>
    </row>
    <row r="17" s="144" customFormat="1" ht="31.5" customHeight="1">
      <c r="A17" s="143" t="s">
        <v>159</v>
      </c>
    </row>
    <row r="18" s="144" customFormat="1" ht="41.25" customHeight="1">
      <c r="A18" s="143" t="s">
        <v>160</v>
      </c>
    </row>
    <row r="19" s="144" customFormat="1" ht="42.75" customHeight="1">
      <c r="A19" s="143" t="s">
        <v>161</v>
      </c>
    </row>
    <row r="20" s="144" customFormat="1" ht="44.25" customHeight="1">
      <c r="A20" s="143" t="s">
        <v>162</v>
      </c>
    </row>
    <row r="21" s="144" customFormat="1" ht="45.75" customHeight="1">
      <c r="A21" s="143" t="s">
        <v>163</v>
      </c>
    </row>
    <row r="22" s="144" customFormat="1" ht="32.25" customHeight="1">
      <c r="A22" s="143" t="s">
        <v>164</v>
      </c>
    </row>
    <row r="23" s="144" customFormat="1" ht="35.25" customHeight="1">
      <c r="A23" s="143" t="s">
        <v>165</v>
      </c>
    </row>
    <row r="24" s="144" customFormat="1" ht="30.75" customHeight="1">
      <c r="A24" s="143" t="s">
        <v>177</v>
      </c>
    </row>
    <row r="25" s="144" customFormat="1" ht="26.25" customHeight="1">
      <c r="A25" s="143" t="s">
        <v>166</v>
      </c>
    </row>
    <row r="26" s="144" customFormat="1" ht="43.5" customHeight="1">
      <c r="A26" s="143" t="s">
        <v>167</v>
      </c>
    </row>
    <row r="27" s="144" customFormat="1" ht="38.25" customHeight="1">
      <c r="A27" s="143" t="s">
        <v>168</v>
      </c>
    </row>
    <row r="28" s="144" customFormat="1" ht="42" customHeight="1">
      <c r="A28" s="143" t="s">
        <v>169</v>
      </c>
    </row>
    <row r="29" s="144" customFormat="1" ht="62.25" customHeight="1">
      <c r="A29" s="143" t="s">
        <v>170</v>
      </c>
    </row>
    <row r="30" s="144" customFormat="1" ht="58.5" customHeight="1">
      <c r="A30" s="143" t="s">
        <v>171</v>
      </c>
    </row>
    <row r="31" s="144" customFormat="1" ht="31.5" customHeight="1">
      <c r="A31" s="143" t="s">
        <v>172</v>
      </c>
    </row>
    <row r="32" ht="15.75">
      <c r="A32" s="111"/>
    </row>
    <row r="33" ht="15.75">
      <c r="A33" s="111"/>
    </row>
    <row r="34" ht="15.75">
      <c r="A34" s="111"/>
    </row>
    <row r="35" ht="15.75">
      <c r="A35" s="111"/>
    </row>
    <row r="36" ht="15.75">
      <c r="A36" s="111"/>
    </row>
    <row r="37" ht="15.75">
      <c r="A37" s="111"/>
    </row>
    <row r="38" spans="1:7" ht="15.75">
      <c r="A38" s="116" t="s">
        <v>125</v>
      </c>
      <c r="G38" s="111" t="s">
        <v>124</v>
      </c>
    </row>
    <row r="39" ht="15">
      <c r="A39" s="116"/>
    </row>
    <row r="40" ht="15">
      <c r="A40" s="120"/>
    </row>
    <row r="41" spans="1:7" ht="15.75">
      <c r="A41" s="121" t="s">
        <v>127</v>
      </c>
      <c r="F41" s="112" t="s">
        <v>99</v>
      </c>
      <c r="G41" s="112" t="s">
        <v>126</v>
      </c>
    </row>
    <row r="42" ht="12.75">
      <c r="A42" s="113"/>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
      <selection activeCell="C23" sqref="C23"/>
    </sheetView>
  </sheetViews>
  <sheetFormatPr defaultColWidth="9.140625" defaultRowHeight="12.75"/>
  <cols>
    <col min="1" max="1" width="19.7109375" style="0" customWidth="1"/>
    <col min="2" max="2" width="39.421875" style="0" customWidth="1"/>
    <col min="3" max="3" width="23.7109375" style="0" customWidth="1"/>
    <col min="4" max="4" width="21.7109375" style="0" customWidth="1"/>
    <col min="5" max="5" width="30.421875" style="0" customWidth="1"/>
  </cols>
  <sheetData>
    <row r="1" ht="14.25">
      <c r="C1" s="118" t="s">
        <v>102</v>
      </c>
    </row>
    <row r="2" ht="14.25">
      <c r="C2" s="118" t="s">
        <v>103</v>
      </c>
    </row>
    <row r="3" ht="14.25">
      <c r="C3" s="118" t="s">
        <v>104</v>
      </c>
    </row>
    <row r="4" ht="14.25">
      <c r="C4" s="118" t="s">
        <v>105</v>
      </c>
    </row>
    <row r="5" ht="14.25">
      <c r="C5" s="118" t="s">
        <v>106</v>
      </c>
    </row>
    <row r="7" spans="1:2" ht="14.25">
      <c r="A7" s="118"/>
      <c r="B7" s="119" t="s">
        <v>107</v>
      </c>
    </row>
    <row r="8" spans="1:2" ht="14.25">
      <c r="A8" s="118"/>
      <c r="B8" s="119" t="s">
        <v>108</v>
      </c>
    </row>
    <row r="9" spans="1:2" ht="14.25">
      <c r="A9" s="118"/>
      <c r="B9" s="119" t="s">
        <v>109</v>
      </c>
    </row>
    <row r="11" spans="1:5" ht="30.75" customHeight="1">
      <c r="A11" s="208" t="s">
        <v>110</v>
      </c>
      <c r="B11" s="209"/>
      <c r="C11" s="209"/>
      <c r="D11" s="209"/>
      <c r="E11" s="209"/>
    </row>
    <row r="12" spans="1:5" ht="14.25">
      <c r="A12" s="208" t="s">
        <v>111</v>
      </c>
      <c r="B12" s="209"/>
      <c r="C12" s="209"/>
      <c r="D12" s="209"/>
      <c r="E12" s="209"/>
    </row>
    <row r="13" spans="1:5" ht="17.25" customHeight="1">
      <c r="A13" s="208" t="s">
        <v>95</v>
      </c>
      <c r="B13" s="209"/>
      <c r="C13" s="209"/>
      <c r="D13" s="209"/>
      <c r="E13" s="209"/>
    </row>
    <row r="14" spans="1:5" ht="34.5" customHeight="1">
      <c r="A14" s="208" t="s">
        <v>96</v>
      </c>
      <c r="B14" s="209"/>
      <c r="C14" s="209"/>
      <c r="D14" s="209"/>
      <c r="E14" s="209"/>
    </row>
    <row r="15" ht="14.25">
      <c r="A15" s="113" t="s">
        <v>193</v>
      </c>
    </row>
    <row r="17" spans="1:5" ht="29.25" customHeight="1">
      <c r="A17" s="210" t="s">
        <v>118</v>
      </c>
      <c r="B17" s="210"/>
      <c r="C17" s="210"/>
      <c r="D17" s="210" t="s">
        <v>122</v>
      </c>
      <c r="E17" s="210" t="s">
        <v>123</v>
      </c>
    </row>
    <row r="18" spans="1:5" ht="12.75">
      <c r="A18" s="211" t="s">
        <v>119</v>
      </c>
      <c r="B18" s="211" t="s">
        <v>120</v>
      </c>
      <c r="C18" s="211" t="s">
        <v>121</v>
      </c>
      <c r="D18" s="210"/>
      <c r="E18" s="210"/>
    </row>
    <row r="19" spans="1:5" ht="12.75">
      <c r="A19" s="211"/>
      <c r="B19" s="211" t="s">
        <v>112</v>
      </c>
      <c r="C19" s="211" t="s">
        <v>113</v>
      </c>
      <c r="D19" s="210"/>
      <c r="E19" s="210"/>
    </row>
    <row r="20" spans="1:5" ht="12.75">
      <c r="A20" s="211"/>
      <c r="B20" s="211" t="s">
        <v>114</v>
      </c>
      <c r="C20" s="211"/>
      <c r="D20" s="210"/>
      <c r="E20" s="210"/>
    </row>
    <row r="21" spans="1:5" ht="119.25" customHeight="1">
      <c r="A21" s="211"/>
      <c r="B21" s="211" t="s">
        <v>115</v>
      </c>
      <c r="C21" s="211"/>
      <c r="D21" s="210"/>
      <c r="E21" s="210"/>
    </row>
    <row r="22" spans="1:5" ht="14.25">
      <c r="A22" s="114">
        <v>1</v>
      </c>
      <c r="B22" s="114">
        <v>2</v>
      </c>
      <c r="C22" s="114">
        <v>3</v>
      </c>
      <c r="D22" s="114">
        <v>4</v>
      </c>
      <c r="E22" s="114">
        <v>5</v>
      </c>
    </row>
    <row r="23" spans="1:5" ht="28.5">
      <c r="A23" s="114" t="s">
        <v>116</v>
      </c>
      <c r="B23" s="114" t="s">
        <v>178</v>
      </c>
      <c r="C23" s="115">
        <v>0.97966</v>
      </c>
      <c r="D23" s="114" t="s">
        <v>117</v>
      </c>
      <c r="E23" s="114" t="s">
        <v>117</v>
      </c>
    </row>
    <row r="31" spans="1:2" ht="14.25">
      <c r="A31" s="118" t="s">
        <v>125</v>
      </c>
      <c r="B31" s="118"/>
    </row>
    <row r="32" spans="1:2" ht="14.25">
      <c r="A32" s="118"/>
      <c r="B32" s="118"/>
    </row>
    <row r="33" spans="1:2" ht="14.25">
      <c r="A33" s="118"/>
      <c r="B33" s="118"/>
    </row>
    <row r="34" spans="1:2" ht="14.25">
      <c r="A34" s="127" t="s">
        <v>127</v>
      </c>
      <c r="B34" s="118"/>
    </row>
  </sheetData>
  <sheetProtection/>
  <mergeCells count="10">
    <mergeCell ref="A11:E11"/>
    <mergeCell ref="A12:E12"/>
    <mergeCell ref="A13:E13"/>
    <mergeCell ref="A14:E14"/>
    <mergeCell ref="A17:C17"/>
    <mergeCell ref="D17:D21"/>
    <mergeCell ref="E17:E21"/>
    <mergeCell ref="A18:A21"/>
    <mergeCell ref="B18:B21"/>
    <mergeCell ref="C18: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9">
      <selection activeCell="C22" sqref="C22"/>
    </sheetView>
  </sheetViews>
  <sheetFormatPr defaultColWidth="9.140625" defaultRowHeight="12.75"/>
  <cols>
    <col min="1" max="1" width="52.7109375" style="0" customWidth="1"/>
    <col min="2" max="2" width="21.00390625" style="0" customWidth="1"/>
    <col min="3" max="3" width="33.140625" style="0" customWidth="1"/>
  </cols>
  <sheetData>
    <row r="1" spans="1:3" ht="15.75">
      <c r="A1" s="128"/>
      <c r="B1" s="128"/>
      <c r="C1" s="129"/>
    </row>
    <row r="2" spans="1:3" ht="15.75">
      <c r="A2" s="212" t="s">
        <v>194</v>
      </c>
      <c r="B2" s="212"/>
      <c r="C2" s="212"/>
    </row>
    <row r="3" spans="1:3" ht="15.75">
      <c r="A3" s="212" t="s">
        <v>129</v>
      </c>
      <c r="B3" s="212"/>
      <c r="C3" s="212"/>
    </row>
    <row r="4" spans="1:3" ht="15.75">
      <c r="A4" s="212" t="s">
        <v>130</v>
      </c>
      <c r="B4" s="213"/>
      <c r="C4" s="213"/>
    </row>
    <row r="5" spans="1:3" ht="15.75">
      <c r="A5" s="212" t="s">
        <v>195</v>
      </c>
      <c r="B5" s="213"/>
      <c r="C5" s="213"/>
    </row>
    <row r="6" spans="1:3" ht="15.75">
      <c r="A6" s="212" t="s">
        <v>131</v>
      </c>
      <c r="B6" s="213"/>
      <c r="C6" s="213"/>
    </row>
    <row r="7" spans="1:3" ht="16.5" thickBot="1">
      <c r="A7" s="128"/>
      <c r="B7" s="128"/>
      <c r="C7" s="130"/>
    </row>
    <row r="8" spans="1:3" ht="97.5" customHeight="1">
      <c r="A8" s="131" t="s">
        <v>132</v>
      </c>
      <c r="B8" s="132" t="s">
        <v>133</v>
      </c>
      <c r="C8" s="132" t="s">
        <v>134</v>
      </c>
    </row>
    <row r="9" spans="1:3" ht="44.25" customHeight="1">
      <c r="A9" s="133" t="s">
        <v>135</v>
      </c>
      <c r="B9" s="134" t="s">
        <v>145</v>
      </c>
      <c r="C9" s="135">
        <v>0.17</v>
      </c>
    </row>
    <row r="10" spans="1:3" ht="44.25" customHeight="1">
      <c r="A10" s="133" t="s">
        <v>136</v>
      </c>
      <c r="B10" s="134" t="s">
        <v>146</v>
      </c>
      <c r="C10" s="135">
        <v>0.014</v>
      </c>
    </row>
    <row r="11" spans="1:3" ht="52.5" customHeight="1">
      <c r="A11" s="133" t="s">
        <v>137</v>
      </c>
      <c r="B11" s="134" t="s">
        <v>147</v>
      </c>
      <c r="C11" s="135">
        <v>0.014</v>
      </c>
    </row>
    <row r="12" spans="1:3" ht="55.5" customHeight="1">
      <c r="A12" s="133" t="s">
        <v>138</v>
      </c>
      <c r="B12" s="134" t="s">
        <v>146</v>
      </c>
      <c r="C12" s="135">
        <v>0</v>
      </c>
    </row>
    <row r="13" spans="1:3" ht="14.25">
      <c r="A13" s="136" t="s">
        <v>139</v>
      </c>
      <c r="B13" s="134" t="s">
        <v>148</v>
      </c>
      <c r="C13" s="135">
        <v>0.201</v>
      </c>
    </row>
    <row r="14" spans="1:3" ht="14.25">
      <c r="A14" s="136" t="s">
        <v>140</v>
      </c>
      <c r="B14" s="134" t="s">
        <v>149</v>
      </c>
      <c r="C14" s="135">
        <v>0.184</v>
      </c>
    </row>
    <row r="15" spans="1:3" ht="14.25">
      <c r="A15" s="136" t="s">
        <v>197</v>
      </c>
      <c r="B15" s="134" t="s">
        <v>198</v>
      </c>
      <c r="C15" s="135">
        <v>0.161</v>
      </c>
    </row>
    <row r="16" spans="1:3" ht="14.25">
      <c r="A16" s="136" t="s">
        <v>196</v>
      </c>
      <c r="B16" s="134" t="s">
        <v>150</v>
      </c>
      <c r="C16" s="135">
        <v>0.13</v>
      </c>
    </row>
    <row r="17" spans="1:3" ht="14.25">
      <c r="A17" s="136" t="s">
        <v>141</v>
      </c>
      <c r="B17" s="134" t="s">
        <v>151</v>
      </c>
      <c r="C17" s="135">
        <v>0.615</v>
      </c>
    </row>
    <row r="18" spans="1:3" ht="42.75" customHeight="1">
      <c r="A18" s="137" t="s">
        <v>142</v>
      </c>
      <c r="B18" s="138" t="s">
        <v>152</v>
      </c>
      <c r="C18" s="139">
        <v>0.034</v>
      </c>
    </row>
    <row r="19" spans="1:3" ht="39.75" customHeight="1">
      <c r="A19" s="137" t="s">
        <v>143</v>
      </c>
      <c r="B19" s="138" t="s">
        <v>152</v>
      </c>
      <c r="C19" s="139">
        <v>-0.022</v>
      </c>
    </row>
    <row r="20" spans="1:3" ht="42" customHeight="1">
      <c r="A20" s="140" t="s">
        <v>144</v>
      </c>
      <c r="B20" s="141" t="s">
        <v>173</v>
      </c>
      <c r="C20" s="142">
        <v>0.201</v>
      </c>
    </row>
    <row r="24" spans="1:3" ht="14.25">
      <c r="A24" s="122" t="s">
        <v>92</v>
      </c>
      <c r="B24" s="126" t="s">
        <v>0</v>
      </c>
      <c r="C24" s="126"/>
    </row>
    <row r="25" spans="1:3" ht="14.25">
      <c r="A25" s="122"/>
      <c r="B25" s="24"/>
      <c r="C25" s="24"/>
    </row>
    <row r="26" spans="1:3" ht="14.25">
      <c r="A26" s="122"/>
      <c r="B26" s="24"/>
      <c r="C26" s="24"/>
    </row>
    <row r="27" spans="1:3" ht="14.25">
      <c r="A27" s="122" t="s">
        <v>21</v>
      </c>
      <c r="B27" s="126" t="s">
        <v>22</v>
      </c>
      <c r="C27" s="126"/>
    </row>
  </sheetData>
  <sheetProtection/>
  <mergeCells count="5">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Мукашова Айжамал Эсенкадыровна</cp:lastModifiedBy>
  <cp:lastPrinted>2015-04-07T11:37:05Z</cp:lastPrinted>
  <dcterms:created xsi:type="dcterms:W3CDTF">1996-10-08T23:32:33Z</dcterms:created>
  <dcterms:modified xsi:type="dcterms:W3CDTF">2020-06-16T09:52:44Z</dcterms:modified>
  <cp:category/>
  <cp:version/>
  <cp:contentType/>
  <cp:contentStatus/>
</cp:coreProperties>
</file>