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Общ рейтинг 2 квартал\на сайт\"/>
    </mc:Choice>
  </mc:AlternateContent>
  <bookViews>
    <workbookView xWindow="0" yWindow="0" windowWidth="20490" windowHeight="7755" firstSheet="5" activeTab="6"/>
  </bookViews>
  <sheets>
    <sheet name="офп" sheetId="3" r:id="rId1"/>
    <sheet name="осп" sheetId="5" r:id="rId2"/>
    <sheet name="ОДДС" sheetId="6" r:id="rId3"/>
    <sheet name="капитал" sheetId="7" r:id="rId4"/>
    <sheet name="Примечание" sheetId="8" r:id="rId5"/>
    <sheet name="Приложение 2" sheetId="9" r:id="rId6"/>
    <sheet name="Экономические нормативы" sheetId="11" r:id="rId7"/>
  </sheets>
  <definedNames>
    <definedName name="_xlnm.Print_Area" localSheetId="1">осп!$A$1:$C$39</definedName>
  </definedNames>
  <calcPr calcId="152511" concurrentCalc="0"/>
</workbook>
</file>

<file path=xl/calcChain.xml><?xml version="1.0" encoding="utf-8"?>
<calcChain xmlns="http://schemas.openxmlformats.org/spreadsheetml/2006/main">
  <c r="B9" i="5" l="1"/>
  <c r="B11" i="5"/>
  <c r="B19" i="5"/>
  <c r="C9" i="5"/>
  <c r="C11" i="5"/>
  <c r="C19" i="5"/>
  <c r="C20" i="7"/>
  <c r="B20" i="7"/>
  <c r="D20" i="7"/>
  <c r="D19" i="7"/>
  <c r="D18" i="7"/>
  <c r="D17" i="7"/>
  <c r="D16" i="7"/>
  <c r="D15" i="7"/>
  <c r="C14" i="7"/>
  <c r="B14" i="7"/>
  <c r="D14" i="7"/>
  <c r="D13" i="7"/>
  <c r="D12" i="7"/>
  <c r="D11" i="7"/>
  <c r="D10" i="7"/>
  <c r="D9" i="7"/>
  <c r="C39" i="6"/>
  <c r="B39" i="6"/>
  <c r="C34" i="6"/>
  <c r="B34" i="6"/>
  <c r="C15" i="6"/>
  <c r="C26" i="6"/>
  <c r="C28" i="6"/>
  <c r="C41" i="6"/>
  <c r="C43" i="6"/>
  <c r="B15" i="6"/>
  <c r="B26" i="6"/>
  <c r="B28" i="6"/>
  <c r="B41" i="6"/>
  <c r="B43" i="6"/>
  <c r="B16" i="3"/>
  <c r="B45" i="3"/>
  <c r="D19" i="3"/>
  <c r="C45" i="3"/>
  <c r="D16" i="3"/>
  <c r="D11" i="3"/>
  <c r="D26" i="3"/>
  <c r="D20" i="3"/>
  <c r="C38" i="3"/>
  <c r="C19" i="3"/>
  <c r="C16" i="3"/>
  <c r="C11" i="3"/>
  <c r="C47" i="3"/>
  <c r="C20" i="3"/>
  <c r="C26" i="3"/>
  <c r="C17" i="5"/>
  <c r="B17" i="5"/>
  <c r="C21" i="5"/>
  <c r="C25" i="5"/>
  <c r="C28" i="5"/>
  <c r="C30" i="5"/>
  <c r="C31" i="5"/>
  <c r="B21" i="5"/>
  <c r="B25" i="5"/>
  <c r="B28" i="5"/>
  <c r="B30" i="5"/>
  <c r="B31" i="5"/>
  <c r="D45" i="3"/>
  <c r="D38" i="3"/>
  <c r="D47" i="3"/>
  <c r="B19" i="3"/>
  <c r="B38" i="3"/>
  <c r="B47" i="3"/>
  <c r="B11" i="3"/>
  <c r="B20" i="3"/>
  <c r="B26" i="3"/>
</calcChain>
</file>

<file path=xl/sharedStrings.xml><?xml version="1.0" encoding="utf-8"?>
<sst xmlns="http://schemas.openxmlformats.org/spreadsheetml/2006/main" count="241" uniqueCount="202">
  <si>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</si>
  <si>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</si>
  <si>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</si>
  <si>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</si>
  <si>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</si>
  <si>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</si>
  <si>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</si>
  <si>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</si>
  <si>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</si>
  <si>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</si>
  <si>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</si>
  <si>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</si>
  <si>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</si>
  <si>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</si>
  <si>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</si>
  <si>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</si>
  <si>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</si>
  <si>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</si>
  <si>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</si>
  <si>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</si>
  <si>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</si>
  <si>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</si>
  <si>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</si>
  <si>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</si>
  <si>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</si>
  <si>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</si>
  <si>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</si>
  <si>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</si>
  <si>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</si>
  <si>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</si>
  <si>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</si>
  <si>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</si>
  <si>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</si>
  <si>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</si>
  <si>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</si>
  <si>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</si>
  <si>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</si>
  <si>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</si>
  <si>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</si>
  <si>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</si>
  <si>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</si>
  <si>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</si>
  <si>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</si>
  <si>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</si>
  <si>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</si>
  <si>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</si>
  <si>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</si>
  <si>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</si>
  <si>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</si>
  <si>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Декабрь 2017 г.</t>
  </si>
  <si>
    <t>Итого кредиты банками и другим ФКУ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</si>
  <si>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</si>
  <si>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</si>
  <si>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</si>
  <si>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</si>
  <si>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</si>
  <si>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 xml:space="preserve">Счета и депозиты банков и прочих финансовых учреждений </t>
  </si>
  <si>
    <t>Дополнительно оплаченный капитал</t>
  </si>
  <si>
    <t>Июнь 2017 г.</t>
  </si>
  <si>
    <t>Июнь 2018 г.</t>
  </si>
  <si>
    <t>Отчет о финансовом положении на 30 июня 2018 года (включительно)</t>
  </si>
  <si>
    <t>Председатель Правления</t>
  </si>
  <si>
    <t>Илебаев Н.Э.</t>
  </si>
  <si>
    <t>Отчет о прибылях или убытках и прочем совокупном доходе на 30 июня 2018 года (включительно)</t>
  </si>
  <si>
    <t>Райынбекова М.Б.</t>
  </si>
  <si>
    <t>И.о. главного бухгалтера</t>
  </si>
  <si>
    <t>ОАО " Коммерческий банк КЫРГЫЗСТАН"</t>
  </si>
  <si>
    <t>Отчет о движении денежных средств на 30 июня 2018 год (включительно).</t>
  </si>
  <si>
    <t>(в тысячах Кыргызских сом)</t>
  </si>
  <si>
    <t>Отчетный                      период                                  II - квартал  2018г.</t>
  </si>
  <si>
    <t>Предыдущий период                                  II - квартал  2017г.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</si>
  <si>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</si>
  <si>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</si>
  <si>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</si>
  <si>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</si>
  <si>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</si>
  <si>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</si>
  <si>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</si>
  <si>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</si>
  <si>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 и обязательствах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</si>
  <si>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</si>
  <si>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</si>
  <si>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</si>
  <si>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пассивов:</t>
  </si>
  <si>
    <t>Средства в финансовых учреждений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</si>
  <si>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</si>
  <si>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</si>
  <si>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</si>
  <si>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</si>
  <si>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</si>
  <si>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</si>
  <si>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</si>
  <si>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</si>
  <si>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</si>
  <si>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</si>
  <si>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</si>
  <si>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</si>
  <si>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</si>
  <si>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</si>
  <si>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</si>
  <si>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</si>
  <si>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</si>
  <si>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</si>
  <si>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И.о Главного бухгалтера</t>
  </si>
  <si>
    <t>Отчет об изменениях в капитале на 30 июня 2018 год (включительно)</t>
  </si>
  <si>
    <t xml:space="preserve">Уставный капитал           </t>
  </si>
  <si>
    <t xml:space="preserve">Нераспределенная прибыль          </t>
  </si>
  <si>
    <t xml:space="preserve">Итого капитал                </t>
  </si>
  <si>
    <t>На 31 декабря 2016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</si>
  <si>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</si>
  <si>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</si>
  <si>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</si>
  <si>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</si>
  <si>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июня 2017 года</t>
  </si>
  <si>
    <t>На 31 декабря 2017 года</t>
  </si>
  <si>
    <t>На 30 июня 2018 года</t>
  </si>
  <si>
    <t xml:space="preserve">  Примечания к финансовой отчетности</t>
  </si>
  <si>
    <t>Полное наименование банка: Открытое Акционерное Общество «Коммерческий банк КЫРГЫЗСТАН»</t>
  </si>
  <si>
    <t>Сокращенное наименование: ОАО «Коммерческий банк КЫРГЫЗСТАН»</t>
  </si>
  <si>
    <t>Регистрационный номер банка: 3903 – 3301 - ОАО</t>
  </si>
  <si>
    <t>Почтовый адрес: 720033, Кыргызская Республика, г. Бишкек, ул. Тоголок Молдо 54А</t>
  </si>
  <si>
    <t>Существенные факты, затрагивающие финансово-хозяйственную деятельность и подлежащие обязательному раскрытию по состоянию на 01 июля 2018 года.</t>
  </si>
  <si>
    <t>1. В течение отчетного квартала ценные бумаги Банком не выпускались;</t>
  </si>
  <si>
    <t>2. Список всех крупных акционеров и акционеров, держателей контрольного пакета акций и их доли в количестве акций по формам, указана в приложении 2 к финансовой отчетности;</t>
  </si>
  <si>
    <t>3. Информации о существенных фактах, затрагивающих финансово-хозяйственную деятельность банка, имевших место в отчетном квартале – не было;</t>
  </si>
  <si>
    <t>4. Изменения в списке лиц, входящих в органы управления банка во II квартале 2018 года на основании письма за №122-07/2775 от 04.05.2018 года согласована кандидатура на должность члена Совета директоров ОАО «Коммерческий банк КЫРГЫЗСТАН» Чокоев Заир Ленарович.</t>
  </si>
  <si>
    <t xml:space="preserve">       В части состава Правления Банка изменений не было.</t>
  </si>
  <si>
    <t xml:space="preserve">       На основании приказа по личному составу Банка №195-Л от 18.05.2018 года начальником Отдела финансов и бюджета назначен – Сейтказиев Чынгыз Чолпонбаевич.</t>
  </si>
  <si>
    <t>5. Изменения в списке юридических лиц, в которых Банк владеет 20 и более процентами уставного капитала – нет;</t>
  </si>
  <si>
    <t>6. Изменения в списке владельцев 5 и более процентов акций (долей), а также об изменениях доли владельцев 5 и более процентов акций (долей) – нет;</t>
  </si>
  <si>
    <t>7. Появление в реестре банка, владеющего более чем 5 процентами его голосующих акций (долей, паев) – нет;</t>
  </si>
  <si>
    <t>8. Разовые сделки Банка, размер которых либо стоимость имущества, по которым составляют 10 и более процентов от активов Банка на дату сделки - не было;</t>
  </si>
  <si>
    <t>9. Фактов, повлекших разовое увеличение или уменьшение стоимости активов Банка более чем на 10 процентов – не было;</t>
  </si>
  <si>
    <t>10. Фактов, повлекших разовое увеличение чистой прибыли или чистых убытков Банка более чем на 10 процентов – не было;</t>
  </si>
  <si>
    <t>11. Реорганизация банка, его дочерних и зависимых обществ – не было;</t>
  </si>
  <si>
    <t>12. Начисленные и (или) выплачиваемые (выплаченные) доходы по ценным бумагам – не было;</t>
  </si>
  <si>
    <t>13. Решения общих собраний акционеров за отчетный квартал – не было;</t>
  </si>
  <si>
    <t>14. Погашение ценных бумаг банка – не было;</t>
  </si>
  <si>
    <t>15. Иные события (факты), предусмотренные нормативными правовыми актами уполномоченного государственного органа по регулированию рынка ценных бумаг – не было;</t>
  </si>
  <si>
    <t>16. Список лиц, оказывающих существенное (прямое или косвенное) влияние на решения, принимаемые органами управления Банка, указана в приложении 2 к финансовой отчетности;</t>
  </si>
  <si>
    <t>17. Список лиц, оказывающих существенное (прямое или косвенное) влияние на решение, принимаемые органами управления головной компании банковской группы – Банк не имеет;</t>
  </si>
  <si>
    <t>18. Сведения о дочерних компаниях, их акционерах и лицах, оказывающих существенное (прямое или косвенное) влияние на решения, принимаемые органами управления дочерних компаний банковской группы – Банк не имеет;</t>
  </si>
  <si>
    <t>19. Сведения о зависимых компаниях, их акционерах и лицах, оказывающих существенное (прямое или косвенное) влияние на решения, принимаемые органами управления зависимых компаний банковской группы – Банк не имеет;</t>
  </si>
  <si>
    <t>20. Сведения о структуре банковской группы – отсутствует.</t>
  </si>
  <si>
    <t xml:space="preserve">         </t>
  </si>
  <si>
    <t>И.о. главного бухгалтера                                                                                                                                           Райынбекова М.Б.</t>
  </si>
  <si>
    <t>Председатель Правления                                                                                                                                                Илебаев Н.Э.</t>
  </si>
  <si>
    <t>СПИСОК</t>
  </si>
  <si>
    <t>лиц, оказывающих существенное (прямое или</t>
  </si>
  <si>
    <t>косвенное) влияние на решения, принимаемые</t>
  </si>
  <si>
    <t>органами управления банка</t>
  </si>
  <si>
    <t>Полное наименование: Открытое Акционерное Общество «Коммерческий банк КЫРГЫЗСТАН»</t>
  </si>
  <si>
    <t>Регистрационный номер банка: 3903–3301-ОАО</t>
  </si>
  <si>
    <t>Почтовый адрес банка: 720033, г. Бишкек, ул. Тоголок Молдо 54а</t>
  </si>
  <si>
    <t>По состоянию на 01.07.2018 года.</t>
  </si>
  <si>
    <t>Акционеры (участники) банка, владеющие 5 и более процентами (%) акций</t>
  </si>
  <si>
    <t>Лица, оказывающие косвенное (через третьи лица) существенное влияние на решения, принимаемые органами управления банка</t>
  </si>
  <si>
    <t>Взаимосвязи между акционерами (участниками) банка и лицами, оказывающими косвенное (через третьи лица) существенное влияние на решения, принимаемые органами управления банка</t>
  </si>
  <si>
    <t>№ п/п</t>
  </si>
  <si>
    <t>1.</t>
  </si>
  <si>
    <t>Бабанова Ая Токтогуловна гражданка Кыргызстана</t>
  </si>
  <si>
    <t>-</t>
  </si>
  <si>
    <t>Приложение 2</t>
  </si>
  <si>
    <t>к Положению о требованиях</t>
  </si>
  <si>
    <t>к формированию финансовой</t>
  </si>
  <si>
    <t xml:space="preserve">отчетности коммерческих банков    </t>
  </si>
  <si>
    <t>Кыргызской Республики</t>
  </si>
  <si>
    <t xml:space="preserve">Председатель Правления </t>
  </si>
  <si>
    <t xml:space="preserve">                                                          Илебаев Н.Э.</t>
  </si>
  <si>
    <t>И.о. Главного бухгалтера</t>
  </si>
  <si>
    <t xml:space="preserve">                                                      Райынбекова М.Б.</t>
  </si>
  <si>
    <t xml:space="preserve">Полное и сокращенное фирменное наименование
юридического лица с указанием
юридического и фактического адресов/ФИО физического лица с указанием гражданства
</t>
  </si>
  <si>
    <t>Принадлежащие акционеру (участнику) акции (доли) банка (процент голосов к общему количеству голосующих акций (долей) банка</t>
  </si>
  <si>
    <t xml:space="preserve">       Изменения в размере участия лиц, входящих в выборные органы управления банка, в капитале банка, а также его дочерних и зависимых компаний – нет.</t>
  </si>
  <si>
    <t xml:space="preserve">  СВЕДЕНИЯ </t>
  </si>
  <si>
    <t>о соблюдении экономических нормативов</t>
  </si>
  <si>
    <t>за второй квартал 2018г.</t>
  </si>
  <si>
    <t>по состоянию на 01 июля 2018г.</t>
  </si>
  <si>
    <t>ОАО "Коммерческий банк КЫРГЫЗСТАН"</t>
  </si>
  <si>
    <t>Наименование экономических нормативов и подержке дополнительного запаса капитала банка                            (показатель "буфер капитала")</t>
  </si>
  <si>
    <t>Установленное значеине норматива</t>
  </si>
  <si>
    <t>Фактическое значение норматива</t>
  </si>
  <si>
    <t>Максимальный размер риска на одного заемщика, не связанного с банком  (К1.1)</t>
  </si>
  <si>
    <t>не более 20%</t>
  </si>
  <si>
    <t>Максимальный размер риска на одного заемщика, связанного с банком  (К1.2)</t>
  </si>
  <si>
    <t>не более 15%</t>
  </si>
  <si>
    <t>Максимальный размер риска по межбанковским размещениям в банк, не связанный с банком  (К1.3)</t>
  </si>
  <si>
    <t>не более 30%</t>
  </si>
  <si>
    <t>Максимальный размер риска по межбанковским размещениям в банк, являющийся аффилированным лицом банка (К1.4)</t>
  </si>
  <si>
    <t>Коэффициент адекватности суммарного капитала  (К2.1)</t>
  </si>
  <si>
    <t>не менее 12%</t>
  </si>
  <si>
    <t>Коэффициент адекватности капитала Первого уровня  (К2.2)</t>
  </si>
  <si>
    <t>не менее 6%</t>
  </si>
  <si>
    <t>Левераж (К2.3)</t>
  </si>
  <si>
    <t>не менее 8%</t>
  </si>
  <si>
    <t>Норматив ликвидности банка (К3.1)</t>
  </si>
  <si>
    <t>не менее 45%</t>
  </si>
  <si>
    <t>Количество дней нарушений по суммарной величине длинных открытых валютных позиций (К4.2)</t>
  </si>
  <si>
    <t>Количество дней нарушений по суммарной величине коротких открытых валютных позиций (К4.3)</t>
  </si>
  <si>
    <t>Дополнительный запас капитала банка                                   (показатель "буфер капитала)</t>
  </si>
  <si>
    <t xml:space="preserve">               Илебаев Н.Э.</t>
  </si>
  <si>
    <t xml:space="preserve">       Райынбекова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</si>
</sst>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  <numFmt numFmtId="169" formatCode="0.0000%"/>
    <numFmt numFmtId="170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1" fillId="0" borderId="0"/>
  </cellStyleXfs>
  <cellXfs count="21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165" fontId="12" fillId="0" borderId="0" xfId="8" applyNumberFormat="1" applyFont="1" applyFill="1" applyAlignment="1"/>
    <xf numFmtId="1" fontId="12" fillId="0" borderId="0" xfId="2" applyNumberFormat="1" applyFont="1" applyFill="1" applyBorder="1" applyAlignment="1">
      <alignment horizontal="left"/>
    </xf>
    <xf numFmtId="165" fontId="10" fillId="0" borderId="0" xfId="8" applyNumberFormat="1" applyFont="1" applyFill="1" applyAlignment="1"/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6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49" fontId="11" fillId="0" borderId="0" xfId="20" applyNumberFormat="1" applyFont="1" applyFill="1" applyBorder="1" applyAlignment="1">
      <alignment horizontal="center" vertical="center" wrapText="1"/>
    </xf>
    <xf numFmtId="0" fontId="11" fillId="0" borderId="5" xfId="16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0" fillId="0" borderId="0" xfId="20" applyFont="1" applyFill="1" applyBorder="1" applyAlignment="1">
      <alignment horizontal="left" vertical="center" wrapText="1"/>
    </xf>
    <xf numFmtId="0" fontId="10" fillId="0" borderId="5" xfId="20" applyFont="1" applyBorder="1" applyAlignment="1">
      <alignment horizontal="left" wrapText="1"/>
    </xf>
    <xf numFmtId="165" fontId="1" fillId="2" borderId="5" xfId="16" applyNumberFormat="1" applyFont="1" applyFill="1" applyBorder="1" applyAlignment="1"/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0" fontId="10" fillId="0" borderId="8" xfId="16" applyFont="1" applyBorder="1" applyAlignment="1">
      <alignment horizontal="left" vertical="top"/>
    </xf>
    <xf numFmtId="165" fontId="1" fillId="2" borderId="8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0" fontId="11" fillId="0" borderId="9" xfId="16" applyFont="1" applyBorder="1" applyAlignment="1">
      <alignment vertical="top" wrapText="1"/>
    </xf>
    <xf numFmtId="165" fontId="1" fillId="0" borderId="9" xfId="16" applyNumberFormat="1" applyFont="1" applyFill="1" applyBorder="1" applyAlignment="1"/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9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7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18" fillId="0" borderId="0" xfId="0" applyFont="1"/>
    <xf numFmtId="0" fontId="19" fillId="0" borderId="0" xfId="19" quotePrefix="1" applyFont="1" applyAlignment="1">
      <alignment horizontal="left"/>
    </xf>
    <xf numFmtId="0" fontId="3" fillId="0" borderId="0" xfId="19" applyFont="1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3" fillId="0" borderId="0" xfId="19" applyFont="1" applyBorder="1"/>
    <xf numFmtId="0" fontId="11" fillId="0" borderId="5" xfId="19" applyFont="1" applyBorder="1"/>
    <xf numFmtId="0" fontId="10" fillId="0" borderId="5" xfId="19" applyFont="1" applyBorder="1"/>
    <xf numFmtId="0" fontId="11" fillId="0" borderId="5" xfId="0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19" applyFont="1" applyBorder="1"/>
    <xf numFmtId="0" fontId="10" fillId="0" borderId="0" xfId="19" quotePrefix="1" applyFont="1" applyBorder="1" applyAlignment="1">
      <alignment horizontal="left"/>
    </xf>
    <xf numFmtId="0" fontId="10" fillId="0" borderId="0" xfId="19" applyFont="1" applyBorder="1"/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/>
    <xf numFmtId="0" fontId="17" fillId="0" borderId="0" xfId="0" applyFont="1"/>
    <xf numFmtId="0" fontId="19" fillId="0" borderId="0" xfId="19" applyFont="1"/>
    <xf numFmtId="0" fontId="21" fillId="0" borderId="0" xfId="0" applyFont="1"/>
    <xf numFmtId="165" fontId="17" fillId="2" borderId="5" xfId="16" applyNumberFormat="1" applyFont="1" applyFill="1" applyBorder="1" applyAlignment="1"/>
    <xf numFmtId="165" fontId="17" fillId="2" borderId="9" xfId="16" applyNumberFormat="1" applyFont="1" applyFill="1" applyBorder="1" applyAlignment="1"/>
    <xf numFmtId="165" fontId="17" fillId="2" borderId="10" xfId="16" applyNumberFormat="1" applyFont="1" applyFill="1" applyBorder="1" applyAlignment="1"/>
    <xf numFmtId="165" fontId="17" fillId="2" borderId="8" xfId="16" applyNumberFormat="1" applyFont="1" applyFill="1" applyBorder="1" applyAlignment="1"/>
    <xf numFmtId="165" fontId="17" fillId="2" borderId="12" xfId="16" applyNumberFormat="1" applyFont="1" applyFill="1" applyBorder="1" applyAlignment="1"/>
    <xf numFmtId="165" fontId="17" fillId="2" borderId="10" xfId="16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169" fontId="10" fillId="0" borderId="5" xfId="0" applyNumberFormat="1" applyFont="1" applyBorder="1" applyAlignment="1">
      <alignment horizontal="center" vertical="center" wrapText="1"/>
    </xf>
    <xf numFmtId="0" fontId="22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horizontal="center" vertical="center"/>
    </xf>
    <xf numFmtId="170" fontId="10" fillId="3" borderId="5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</xf>
    <xf numFmtId="10" fontId="10" fillId="0" borderId="5" xfId="0" applyNumberFormat="1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vertical="center" wrapText="1"/>
    </xf>
    <xf numFmtId="170" fontId="22" fillId="3" borderId="5" xfId="0" applyNumberFormat="1" applyFont="1" applyFill="1" applyBorder="1" applyAlignment="1" applyProtection="1">
      <alignment horizontal="center" vertical="center"/>
    </xf>
    <xf numFmtId="170" fontId="22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3" fillId="3" borderId="0" xfId="0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</cellXfs>
  <cellStyles count="21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9" zoomScaleNormal="100" workbookViewId="0">
      <selection activeCell="B43" sqref="B43:C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193" t="s">
        <v>8</v>
      </c>
      <c r="B1" s="193"/>
      <c r="C1" s="193"/>
    </row>
    <row r="2" spans="1:4" ht="15" x14ac:dyDescent="0.25">
      <c r="A2" s="193" t="s">
        <v>60</v>
      </c>
      <c r="B2" s="193"/>
      <c r="C2" s="193"/>
    </row>
    <row r="3" spans="1:4" ht="12.75" customHeight="1" x14ac:dyDescent="0.2">
      <c r="A3" s="24"/>
    </row>
    <row r="4" spans="1:4" ht="12.75" customHeight="1" x14ac:dyDescent="0.2">
      <c r="A4" s="24"/>
      <c r="B4" s="75" t="s">
        <v>37</v>
      </c>
      <c r="C4" s="28" t="s">
        <v>39</v>
      </c>
      <c r="D4" s="28" t="s">
        <v>39</v>
      </c>
    </row>
    <row r="5" spans="1:4" ht="15" x14ac:dyDescent="0.25">
      <c r="A5" s="24"/>
      <c r="B5" s="76" t="s">
        <v>59</v>
      </c>
      <c r="C5" s="27" t="s">
        <v>58</v>
      </c>
      <c r="D5" s="27" t="s">
        <v>49</v>
      </c>
    </row>
    <row r="6" spans="1:4" ht="15.75" thickBot="1" x14ac:dyDescent="0.3">
      <c r="A6" s="1"/>
      <c r="B6" s="77" t="s">
        <v>38</v>
      </c>
      <c r="C6" s="26" t="s">
        <v>38</v>
      </c>
      <c r="D6" s="26" t="s">
        <v>38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26</v>
      </c>
      <c r="B8" s="71">
        <v>1597316</v>
      </c>
      <c r="C8" s="71">
        <v>1334418</v>
      </c>
      <c r="D8" s="71">
        <v>1915472</v>
      </c>
    </row>
    <row r="9" spans="1:4" x14ac:dyDescent="0.2">
      <c r="A9" s="2" t="s">
        <v>24</v>
      </c>
      <c r="B9" s="67">
        <v>1004934</v>
      </c>
      <c r="C9" s="71">
        <v>1230318</v>
      </c>
      <c r="D9" s="71">
        <v>681473</v>
      </c>
    </row>
    <row r="10" spans="1:4" x14ac:dyDescent="0.2">
      <c r="A10" s="2" t="s">
        <v>25</v>
      </c>
      <c r="B10" s="71">
        <v>701220</v>
      </c>
      <c r="C10" s="71">
        <v>493590</v>
      </c>
      <c r="D10" s="71">
        <v>366085</v>
      </c>
    </row>
    <row r="11" spans="1:4" ht="15" x14ac:dyDescent="0.25">
      <c r="A11" s="5" t="s">
        <v>54</v>
      </c>
      <c r="B11" s="14">
        <f>B8+B9+B10</f>
        <v>3303470</v>
      </c>
      <c r="C11" s="14">
        <f>C8+C9+C10</f>
        <v>3058326</v>
      </c>
      <c r="D11" s="14">
        <f>D8+D9+D10</f>
        <v>2963030</v>
      </c>
    </row>
    <row r="12" spans="1:4" x14ac:dyDescent="0.2">
      <c r="A12" s="2" t="s">
        <v>27</v>
      </c>
      <c r="B12" s="70">
        <v>1397420</v>
      </c>
      <c r="C12" s="70">
        <v>1263404</v>
      </c>
      <c r="D12" s="70">
        <v>1092107</v>
      </c>
    </row>
    <row r="13" spans="1:4" ht="32.25" customHeight="1" x14ac:dyDescent="0.2">
      <c r="A13" s="2" t="s">
        <v>33</v>
      </c>
      <c r="B13" s="71">
        <v>11664</v>
      </c>
      <c r="C13" s="71">
        <v>78448</v>
      </c>
      <c r="D13" s="71">
        <v>12151</v>
      </c>
    </row>
    <row r="14" spans="1:4" ht="32.25" customHeight="1" x14ac:dyDescent="0.2">
      <c r="A14" s="2" t="s">
        <v>34</v>
      </c>
      <c r="B14" s="71">
        <v>321626</v>
      </c>
      <c r="C14" s="71">
        <v>161261</v>
      </c>
      <c r="D14" s="67">
        <v>281964</v>
      </c>
    </row>
    <row r="15" spans="1:4" ht="14.25" customHeight="1" x14ac:dyDescent="0.2">
      <c r="A15" s="8" t="s">
        <v>23</v>
      </c>
      <c r="B15" s="69">
        <v>-1097</v>
      </c>
      <c r="C15" s="69">
        <v>-181</v>
      </c>
      <c r="D15" s="69">
        <v>-651</v>
      </c>
    </row>
    <row r="16" spans="1:4" ht="15" customHeight="1" x14ac:dyDescent="0.25">
      <c r="A16" s="5" t="s">
        <v>50</v>
      </c>
      <c r="B16" s="14">
        <f>B14+B15</f>
        <v>320529</v>
      </c>
      <c r="C16" s="14">
        <f>C14+C15</f>
        <v>161080</v>
      </c>
      <c r="D16" s="14">
        <f>D14+D15</f>
        <v>281313</v>
      </c>
    </row>
    <row r="17" spans="1:5" x14ac:dyDescent="0.2">
      <c r="A17" s="8" t="s">
        <v>35</v>
      </c>
      <c r="B17" s="71">
        <v>6823096</v>
      </c>
      <c r="C17" s="71">
        <v>7265055</v>
      </c>
      <c r="D17" s="71">
        <v>6563169</v>
      </c>
    </row>
    <row r="18" spans="1:5" x14ac:dyDescent="0.2">
      <c r="A18" s="8" t="s">
        <v>23</v>
      </c>
      <c r="B18" s="69">
        <v>-531990</v>
      </c>
      <c r="C18" s="69">
        <v>-477331</v>
      </c>
      <c r="D18" s="69">
        <v>-525558</v>
      </c>
    </row>
    <row r="19" spans="1:5" ht="15" x14ac:dyDescent="0.25">
      <c r="A19" s="9" t="s">
        <v>55</v>
      </c>
      <c r="B19" s="15">
        <f>B17+B18</f>
        <v>6291106</v>
      </c>
      <c r="C19" s="15">
        <f>C17+C18</f>
        <v>6787724</v>
      </c>
      <c r="D19" s="15">
        <f>D17+D18</f>
        <v>6037611</v>
      </c>
    </row>
    <row r="20" spans="1:5" ht="15" x14ac:dyDescent="0.25">
      <c r="A20" s="9" t="s">
        <v>15</v>
      </c>
      <c r="B20" s="14">
        <f>B16+B19</f>
        <v>6611635</v>
      </c>
      <c r="C20" s="14">
        <f>C16+C19</f>
        <v>6948804</v>
      </c>
      <c r="D20" s="14">
        <f>D16+D19</f>
        <v>6318924</v>
      </c>
      <c r="E20" s="4"/>
    </row>
    <row r="21" spans="1:5" ht="42.75" x14ac:dyDescent="0.2">
      <c r="A21" s="2" t="s">
        <v>48</v>
      </c>
      <c r="B21" s="69">
        <v>0</v>
      </c>
      <c r="C21" s="69">
        <v>0</v>
      </c>
      <c r="D21" s="69">
        <v>1187</v>
      </c>
    </row>
    <row r="22" spans="1:5" x14ac:dyDescent="0.2">
      <c r="A22" s="10" t="s">
        <v>32</v>
      </c>
      <c r="B22" s="69">
        <v>0</v>
      </c>
      <c r="C22" s="69">
        <v>0</v>
      </c>
      <c r="D22" s="69">
        <v>0</v>
      </c>
    </row>
    <row r="23" spans="1:5" x14ac:dyDescent="0.2">
      <c r="A23" s="2" t="s">
        <v>1</v>
      </c>
      <c r="B23" s="71">
        <v>560746</v>
      </c>
      <c r="C23" s="71">
        <v>522622</v>
      </c>
      <c r="D23" s="71">
        <v>560536</v>
      </c>
    </row>
    <row r="24" spans="1:5" ht="14.25" customHeight="1" x14ac:dyDescent="0.2">
      <c r="A24" s="2" t="s">
        <v>2</v>
      </c>
      <c r="B24" s="71">
        <v>587576</v>
      </c>
      <c r="C24" s="71">
        <v>474207</v>
      </c>
      <c r="D24" s="67">
        <v>422177</v>
      </c>
    </row>
    <row r="25" spans="1:5" ht="13.5" customHeight="1" x14ac:dyDescent="0.2">
      <c r="A25" s="2"/>
      <c r="B25" s="70"/>
      <c r="D25" s="23"/>
    </row>
    <row r="26" spans="1:5" ht="15.75" thickBot="1" x14ac:dyDescent="0.3">
      <c r="A26" s="5" t="s">
        <v>30</v>
      </c>
      <c r="B26" s="85">
        <f>B11+B12+B13+B20+B21+B22+B23+B24</f>
        <v>12472511</v>
      </c>
      <c r="C26" s="19">
        <f>C11+C12+C13+C20+C21+C22+C23+C24</f>
        <v>12345811</v>
      </c>
      <c r="D26" s="19">
        <f>D11+D12+D13+D20+D21+D22+D23+D24</f>
        <v>11370112</v>
      </c>
    </row>
    <row r="27" spans="1:5" ht="15.75" thickTop="1" x14ac:dyDescent="0.25">
      <c r="A27" s="5"/>
      <c r="B27" s="78"/>
      <c r="D27" s="23"/>
    </row>
    <row r="28" spans="1:5" ht="15" x14ac:dyDescent="0.25">
      <c r="A28" s="5" t="s">
        <v>31</v>
      </c>
      <c r="B28" s="79"/>
      <c r="D28" s="23"/>
    </row>
    <row r="29" spans="1:5" ht="15" x14ac:dyDescent="0.25">
      <c r="A29" s="2" t="s">
        <v>3</v>
      </c>
      <c r="B29" s="80"/>
      <c r="C29" s="71"/>
      <c r="D29" s="16"/>
    </row>
    <row r="30" spans="1:5" x14ac:dyDescent="0.2">
      <c r="A30" s="87" t="s">
        <v>56</v>
      </c>
      <c r="B30" s="67">
        <v>1188157</v>
      </c>
      <c r="C30" s="56">
        <v>669386</v>
      </c>
      <c r="D30" s="56">
        <v>736727</v>
      </c>
    </row>
    <row r="31" spans="1:5" x14ac:dyDescent="0.2">
      <c r="A31" s="11" t="s">
        <v>44</v>
      </c>
      <c r="B31" s="74">
        <v>8222756</v>
      </c>
      <c r="C31" s="71">
        <v>9012940</v>
      </c>
      <c r="D31" s="71">
        <v>7845109</v>
      </c>
    </row>
    <row r="32" spans="1:5" x14ac:dyDescent="0.2">
      <c r="A32" s="6" t="s">
        <v>14</v>
      </c>
      <c r="B32" s="71">
        <v>1297389</v>
      </c>
      <c r="C32" s="71">
        <v>1132347</v>
      </c>
      <c r="D32" s="71">
        <v>1185502</v>
      </c>
    </row>
    <row r="33" spans="1:4" x14ac:dyDescent="0.2">
      <c r="A33" s="6" t="s">
        <v>46</v>
      </c>
      <c r="B33" s="71">
        <v>3270</v>
      </c>
      <c r="C33" s="71">
        <v>2030</v>
      </c>
      <c r="D33" s="71">
        <v>0</v>
      </c>
    </row>
    <row r="34" spans="1:4" x14ac:dyDescent="0.2">
      <c r="A34" s="6" t="s">
        <v>11</v>
      </c>
      <c r="B34" s="71">
        <v>14566</v>
      </c>
      <c r="C34" s="71">
        <v>8916</v>
      </c>
      <c r="D34" s="71">
        <v>12416</v>
      </c>
    </row>
    <row r="35" spans="1:4" ht="42.75" x14ac:dyDescent="0.2">
      <c r="A35" s="2" t="s">
        <v>45</v>
      </c>
      <c r="B35" s="71">
        <v>11849</v>
      </c>
      <c r="C35" s="71">
        <v>3701</v>
      </c>
      <c r="D35" s="71"/>
    </row>
    <row r="36" spans="1:4" x14ac:dyDescent="0.2">
      <c r="A36" s="6" t="s">
        <v>4</v>
      </c>
      <c r="B36" s="71">
        <v>367338</v>
      </c>
      <c r="C36" s="71">
        <v>340915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29</v>
      </c>
      <c r="B38" s="20">
        <f>SUM(B30:B36)</f>
        <v>11105325</v>
      </c>
      <c r="C38" s="20">
        <f>SUM(C30:C36)</f>
        <v>11170235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1126356</v>
      </c>
      <c r="C41" s="71">
        <v>1080814</v>
      </c>
      <c r="D41" s="71">
        <v>1126356</v>
      </c>
    </row>
    <row r="42" spans="1:4" x14ac:dyDescent="0.2">
      <c r="A42" s="2" t="s">
        <v>57</v>
      </c>
      <c r="B42" s="71"/>
      <c r="C42" s="71">
        <v>45542</v>
      </c>
      <c r="D42" s="71"/>
    </row>
    <row r="43" spans="1:4" x14ac:dyDescent="0.2">
      <c r="A43" s="2" t="s">
        <v>10</v>
      </c>
      <c r="B43" s="57">
        <v>240830</v>
      </c>
      <c r="C43" s="57">
        <v>49220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28</v>
      </c>
      <c r="B45" s="21">
        <f>SUM(B41:B43)</f>
        <v>1367186</v>
      </c>
      <c r="C45" s="21">
        <f>SUM(C41:C43)</f>
        <v>1175576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51</v>
      </c>
      <c r="B47" s="22">
        <f>B38+B45</f>
        <v>12472511</v>
      </c>
      <c r="C47" s="22">
        <f>C38+C45</f>
        <v>12345811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61</v>
      </c>
      <c r="D53" s="60" t="s">
        <v>62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65</v>
      </c>
      <c r="D57" s="60" t="s">
        <v>64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7" zoomScaleNormal="100" workbookViewId="0">
      <selection activeCell="B27" sqref="B27:C27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193" t="s">
        <v>8</v>
      </c>
      <c r="B1" s="194"/>
      <c r="C1" s="194"/>
    </row>
    <row r="2" spans="1:3" ht="31.5" customHeight="1" x14ac:dyDescent="0.25">
      <c r="A2" s="195" t="s">
        <v>63</v>
      </c>
      <c r="B2" s="196"/>
      <c r="C2" s="196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37</v>
      </c>
      <c r="C4" s="28" t="s">
        <v>39</v>
      </c>
    </row>
    <row r="5" spans="1:3" x14ac:dyDescent="0.25">
      <c r="A5" s="29"/>
      <c r="B5" s="27" t="s">
        <v>59</v>
      </c>
      <c r="C5" s="27" t="s">
        <v>58</v>
      </c>
    </row>
    <row r="6" spans="1:3" ht="18.75" thickBot="1" x14ac:dyDescent="0.3">
      <c r="A6" s="29"/>
      <c r="B6" s="26" t="s">
        <v>38</v>
      </c>
      <c r="C6" s="26" t="s">
        <v>38</v>
      </c>
    </row>
    <row r="7" spans="1:3" x14ac:dyDescent="0.25">
      <c r="A7" s="29" t="s">
        <v>5</v>
      </c>
      <c r="B7" s="72">
        <v>589082</v>
      </c>
      <c r="C7" s="61">
        <v>638612</v>
      </c>
    </row>
    <row r="8" spans="1:3" x14ac:dyDescent="0.25">
      <c r="A8" s="29" t="s">
        <v>6</v>
      </c>
      <c r="B8" s="72">
        <v>-215849</v>
      </c>
      <c r="C8" s="61">
        <v>-229457</v>
      </c>
    </row>
    <row r="9" spans="1:3" ht="42.75" x14ac:dyDescent="0.25">
      <c r="A9" s="34" t="s">
        <v>47</v>
      </c>
      <c r="B9" s="35">
        <f>SUM(B7:B8)</f>
        <v>373233</v>
      </c>
      <c r="C9" s="35">
        <f>SUM(C7:C8)</f>
        <v>409155</v>
      </c>
    </row>
    <row r="10" spans="1:3" ht="28.5" x14ac:dyDescent="0.25">
      <c r="A10" s="34" t="s">
        <v>41</v>
      </c>
      <c r="B10" s="69">
        <v>-8177</v>
      </c>
      <c r="C10" s="88">
        <v>-94806</v>
      </c>
    </row>
    <row r="11" spans="1:3" x14ac:dyDescent="0.25">
      <c r="A11" s="36" t="s">
        <v>52</v>
      </c>
      <c r="B11" s="83">
        <f>B9+B10</f>
        <v>365056</v>
      </c>
      <c r="C11" s="37">
        <f>C9+C10</f>
        <v>314349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184935</v>
      </c>
      <c r="C13" s="62">
        <v>153444</v>
      </c>
    </row>
    <row r="14" spans="1:3" x14ac:dyDescent="0.25">
      <c r="A14" s="40" t="s">
        <v>17</v>
      </c>
      <c r="B14" s="69">
        <v>-22843</v>
      </c>
      <c r="C14" s="61">
        <v>-23131</v>
      </c>
    </row>
    <row r="15" spans="1:3" x14ac:dyDescent="0.25">
      <c r="A15" s="38" t="s">
        <v>36</v>
      </c>
      <c r="B15" s="84">
        <v>82584</v>
      </c>
      <c r="C15" s="61">
        <v>69858</v>
      </c>
    </row>
    <row r="16" spans="1:3" x14ac:dyDescent="0.25">
      <c r="A16" s="38" t="s">
        <v>18</v>
      </c>
      <c r="B16" s="69">
        <v>3255</v>
      </c>
      <c r="C16" s="61">
        <v>-3082</v>
      </c>
    </row>
    <row r="17" spans="1:3" ht="18.75" customHeight="1" x14ac:dyDescent="0.25">
      <c r="A17" s="36" t="s">
        <v>53</v>
      </c>
      <c r="B17" s="82">
        <f>SUM(B13:B16)</f>
        <v>247931</v>
      </c>
      <c r="C17" s="41">
        <f>SUM(C13:C16)</f>
        <v>197089</v>
      </c>
    </row>
    <row r="18" spans="1:3" x14ac:dyDescent="0.25">
      <c r="A18" s="38"/>
      <c r="B18" s="42"/>
      <c r="C18" s="43"/>
    </row>
    <row r="19" spans="1:3" x14ac:dyDescent="0.25">
      <c r="A19" s="44" t="s">
        <v>7</v>
      </c>
      <c r="B19" s="69">
        <f>B11+B17</f>
        <v>612987</v>
      </c>
      <c r="C19" s="43">
        <f>C11+C17</f>
        <v>511438</v>
      </c>
    </row>
    <row r="20" spans="1:3" ht="17.25" customHeight="1" x14ac:dyDescent="0.25">
      <c r="A20" s="46" t="s">
        <v>19</v>
      </c>
      <c r="B20" s="69">
        <v>-539611</v>
      </c>
      <c r="C20" s="43">
        <v>-449618</v>
      </c>
    </row>
    <row r="21" spans="1:3" ht="18.75" thickBot="1" x14ac:dyDescent="0.3">
      <c r="A21" s="63" t="s">
        <v>42</v>
      </c>
      <c r="B21" s="64">
        <f>B19+B20</f>
        <v>73376</v>
      </c>
      <c r="C21" s="64">
        <f t="shared" ref="C21" si="0">C19+C20</f>
        <v>61820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43</v>
      </c>
      <c r="B23" s="69">
        <v>-11244</v>
      </c>
      <c r="C23" s="86">
        <v>-16914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9</v>
      </c>
      <c r="B25" s="48">
        <f>B21+B23</f>
        <v>62132</v>
      </c>
      <c r="C25" s="48">
        <f t="shared" ref="C25" si="1">C21+C23</f>
        <v>44906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20</v>
      </c>
      <c r="B27" s="73">
        <v>-7720</v>
      </c>
      <c r="C27" s="59">
        <v>-6796</v>
      </c>
    </row>
    <row r="28" spans="1:3" ht="18.75" thickBot="1" x14ac:dyDescent="0.3">
      <c r="A28" s="51" t="s">
        <v>21</v>
      </c>
      <c r="B28" s="52">
        <f>B27+B25</f>
        <v>54412</v>
      </c>
      <c r="C28" s="52">
        <f t="shared" ref="C28" si="2">C27+C25</f>
        <v>38110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22</v>
      </c>
      <c r="B30" s="52">
        <f>B28</f>
        <v>54412</v>
      </c>
      <c r="C30" s="52">
        <f>C28</f>
        <v>38110</v>
      </c>
    </row>
    <row r="31" spans="1:3" ht="18.75" thickTop="1" x14ac:dyDescent="0.25">
      <c r="A31" s="51" t="s">
        <v>40</v>
      </c>
      <c r="B31" s="54">
        <f>B30/225271201*1000</f>
        <v>0.24153997385577927</v>
      </c>
      <c r="C31" s="54">
        <f>C30/216162885*1000</f>
        <v>0.17630223615862642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61</v>
      </c>
      <c r="B36" s="23"/>
      <c r="C36" s="60" t="s">
        <v>62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65</v>
      </c>
      <c r="B39" s="3"/>
      <c r="C39" s="60" t="s">
        <v>64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9"/>
  <sheetViews>
    <sheetView topLeftCell="A31" workbookViewId="0">
      <selection activeCell="B42" sqref="B42:C42"/>
    </sheetView>
  </sheetViews>
  <sheetFormatPr defaultRowHeight="14.25" x14ac:dyDescent="0.2"/>
  <cols>
    <col min="1" max="1" width="63.42578125" style="91" customWidth="1"/>
    <col min="2" max="2" width="17.140625" style="91" customWidth="1"/>
    <col min="3" max="3" width="17.7109375" style="91" customWidth="1"/>
    <col min="4" max="239" width="9.140625" style="91"/>
    <col min="240" max="240" width="65.28515625" style="91" customWidth="1"/>
    <col min="241" max="242" width="17.42578125" style="91" customWidth="1"/>
    <col min="243" max="495" width="9.140625" style="91"/>
    <col min="496" max="496" width="65.28515625" style="91" customWidth="1"/>
    <col min="497" max="498" width="17.42578125" style="91" customWidth="1"/>
    <col min="499" max="751" width="9.140625" style="91"/>
    <col min="752" max="752" width="65.28515625" style="91" customWidth="1"/>
    <col min="753" max="754" width="17.42578125" style="91" customWidth="1"/>
    <col min="755" max="1007" width="9.140625" style="91"/>
    <col min="1008" max="1008" width="65.28515625" style="91" customWidth="1"/>
    <col min="1009" max="1010" width="17.42578125" style="91" customWidth="1"/>
    <col min="1011" max="1263" width="9.140625" style="91"/>
    <col min="1264" max="1264" width="65.28515625" style="91" customWidth="1"/>
    <col min="1265" max="1266" width="17.42578125" style="91" customWidth="1"/>
    <col min="1267" max="1519" width="9.140625" style="91"/>
    <col min="1520" max="1520" width="65.28515625" style="91" customWidth="1"/>
    <col min="1521" max="1522" width="17.42578125" style="91" customWidth="1"/>
    <col min="1523" max="1775" width="9.140625" style="91"/>
    <col min="1776" max="1776" width="65.28515625" style="91" customWidth="1"/>
    <col min="1777" max="1778" width="17.42578125" style="91" customWidth="1"/>
    <col min="1779" max="2031" width="9.140625" style="91"/>
    <col min="2032" max="2032" width="65.28515625" style="91" customWidth="1"/>
    <col min="2033" max="2034" width="17.42578125" style="91" customWidth="1"/>
    <col min="2035" max="2287" width="9.140625" style="91"/>
    <col min="2288" max="2288" width="65.28515625" style="91" customWidth="1"/>
    <col min="2289" max="2290" width="17.42578125" style="91" customWidth="1"/>
    <col min="2291" max="2543" width="9.140625" style="91"/>
    <col min="2544" max="2544" width="65.28515625" style="91" customWidth="1"/>
    <col min="2545" max="2546" width="17.42578125" style="91" customWidth="1"/>
    <col min="2547" max="2799" width="9.140625" style="91"/>
    <col min="2800" max="2800" width="65.28515625" style="91" customWidth="1"/>
    <col min="2801" max="2802" width="17.42578125" style="91" customWidth="1"/>
    <col min="2803" max="3055" width="9.140625" style="91"/>
    <col min="3056" max="3056" width="65.28515625" style="91" customWidth="1"/>
    <col min="3057" max="3058" width="17.42578125" style="91" customWidth="1"/>
    <col min="3059" max="3311" width="9.140625" style="91"/>
    <col min="3312" max="3312" width="65.28515625" style="91" customWidth="1"/>
    <col min="3313" max="3314" width="17.42578125" style="91" customWidth="1"/>
    <col min="3315" max="3567" width="9.140625" style="91"/>
    <col min="3568" max="3568" width="65.28515625" style="91" customWidth="1"/>
    <col min="3569" max="3570" width="17.42578125" style="91" customWidth="1"/>
    <col min="3571" max="3823" width="9.140625" style="91"/>
    <col min="3824" max="3824" width="65.28515625" style="91" customWidth="1"/>
    <col min="3825" max="3826" width="17.42578125" style="91" customWidth="1"/>
    <col min="3827" max="4079" width="9.140625" style="91"/>
    <col min="4080" max="4080" width="65.28515625" style="91" customWidth="1"/>
    <col min="4081" max="4082" width="17.42578125" style="91" customWidth="1"/>
    <col min="4083" max="4335" width="9.140625" style="91"/>
    <col min="4336" max="4336" width="65.28515625" style="91" customWidth="1"/>
    <col min="4337" max="4338" width="17.42578125" style="91" customWidth="1"/>
    <col min="4339" max="4591" width="9.140625" style="91"/>
    <col min="4592" max="4592" width="65.28515625" style="91" customWidth="1"/>
    <col min="4593" max="4594" width="17.42578125" style="91" customWidth="1"/>
    <col min="4595" max="4847" width="9.140625" style="91"/>
    <col min="4848" max="4848" width="65.28515625" style="91" customWidth="1"/>
    <col min="4849" max="4850" width="17.42578125" style="91" customWidth="1"/>
    <col min="4851" max="5103" width="9.140625" style="91"/>
    <col min="5104" max="5104" width="65.28515625" style="91" customWidth="1"/>
    <col min="5105" max="5106" width="17.42578125" style="91" customWidth="1"/>
    <col min="5107" max="5359" width="9.140625" style="91"/>
    <col min="5360" max="5360" width="65.28515625" style="91" customWidth="1"/>
    <col min="5361" max="5362" width="17.42578125" style="91" customWidth="1"/>
    <col min="5363" max="5615" width="9.140625" style="91"/>
    <col min="5616" max="5616" width="65.28515625" style="91" customWidth="1"/>
    <col min="5617" max="5618" width="17.42578125" style="91" customWidth="1"/>
    <col min="5619" max="5871" width="9.140625" style="91"/>
    <col min="5872" max="5872" width="65.28515625" style="91" customWidth="1"/>
    <col min="5873" max="5874" width="17.42578125" style="91" customWidth="1"/>
    <col min="5875" max="6127" width="9.140625" style="91"/>
    <col min="6128" max="6128" width="65.28515625" style="91" customWidth="1"/>
    <col min="6129" max="6130" width="17.42578125" style="91" customWidth="1"/>
    <col min="6131" max="6383" width="9.140625" style="91"/>
    <col min="6384" max="6384" width="65.28515625" style="91" customWidth="1"/>
    <col min="6385" max="6386" width="17.42578125" style="91" customWidth="1"/>
    <col min="6387" max="6639" width="9.140625" style="91"/>
    <col min="6640" max="6640" width="65.28515625" style="91" customWidth="1"/>
    <col min="6641" max="6642" width="17.42578125" style="91" customWidth="1"/>
    <col min="6643" max="6895" width="9.140625" style="91"/>
    <col min="6896" max="6896" width="65.28515625" style="91" customWidth="1"/>
    <col min="6897" max="6898" width="17.42578125" style="91" customWidth="1"/>
    <col min="6899" max="7151" width="9.140625" style="91"/>
    <col min="7152" max="7152" width="65.28515625" style="91" customWidth="1"/>
    <col min="7153" max="7154" width="17.42578125" style="91" customWidth="1"/>
    <col min="7155" max="7407" width="9.140625" style="91"/>
    <col min="7408" max="7408" width="65.28515625" style="91" customWidth="1"/>
    <col min="7409" max="7410" width="17.42578125" style="91" customWidth="1"/>
    <col min="7411" max="7663" width="9.140625" style="91"/>
    <col min="7664" max="7664" width="65.28515625" style="91" customWidth="1"/>
    <col min="7665" max="7666" width="17.42578125" style="91" customWidth="1"/>
    <col min="7667" max="7919" width="9.140625" style="91"/>
    <col min="7920" max="7920" width="65.28515625" style="91" customWidth="1"/>
    <col min="7921" max="7922" width="17.42578125" style="91" customWidth="1"/>
    <col min="7923" max="8175" width="9.140625" style="91"/>
    <col min="8176" max="8176" width="65.28515625" style="91" customWidth="1"/>
    <col min="8177" max="8178" width="17.42578125" style="91" customWidth="1"/>
    <col min="8179" max="8431" width="9.140625" style="91"/>
    <col min="8432" max="8432" width="65.28515625" style="91" customWidth="1"/>
    <col min="8433" max="8434" width="17.42578125" style="91" customWidth="1"/>
    <col min="8435" max="8687" width="9.140625" style="91"/>
    <col min="8688" max="8688" width="65.28515625" style="91" customWidth="1"/>
    <col min="8689" max="8690" width="17.42578125" style="91" customWidth="1"/>
    <col min="8691" max="8943" width="9.140625" style="91"/>
    <col min="8944" max="8944" width="65.28515625" style="91" customWidth="1"/>
    <col min="8945" max="8946" width="17.42578125" style="91" customWidth="1"/>
    <col min="8947" max="9199" width="9.140625" style="91"/>
    <col min="9200" max="9200" width="65.28515625" style="91" customWidth="1"/>
    <col min="9201" max="9202" width="17.42578125" style="91" customWidth="1"/>
    <col min="9203" max="9455" width="9.140625" style="91"/>
    <col min="9456" max="9456" width="65.28515625" style="91" customWidth="1"/>
    <col min="9457" max="9458" width="17.42578125" style="91" customWidth="1"/>
    <col min="9459" max="9711" width="9.140625" style="91"/>
    <col min="9712" max="9712" width="65.28515625" style="91" customWidth="1"/>
    <col min="9713" max="9714" width="17.42578125" style="91" customWidth="1"/>
    <col min="9715" max="9967" width="9.140625" style="91"/>
    <col min="9968" max="9968" width="65.28515625" style="91" customWidth="1"/>
    <col min="9969" max="9970" width="17.42578125" style="91" customWidth="1"/>
    <col min="9971" max="10223" width="9.140625" style="91"/>
    <col min="10224" max="10224" width="65.28515625" style="91" customWidth="1"/>
    <col min="10225" max="10226" width="17.42578125" style="91" customWidth="1"/>
    <col min="10227" max="10479" width="9.140625" style="91"/>
    <col min="10480" max="10480" width="65.28515625" style="91" customWidth="1"/>
    <col min="10481" max="10482" width="17.42578125" style="91" customWidth="1"/>
    <col min="10483" max="10735" width="9.140625" style="91"/>
    <col min="10736" max="10736" width="65.28515625" style="91" customWidth="1"/>
    <col min="10737" max="10738" width="17.42578125" style="91" customWidth="1"/>
    <col min="10739" max="10991" width="9.140625" style="91"/>
    <col min="10992" max="10992" width="65.28515625" style="91" customWidth="1"/>
    <col min="10993" max="10994" width="17.42578125" style="91" customWidth="1"/>
    <col min="10995" max="11247" width="9.140625" style="91"/>
    <col min="11248" max="11248" width="65.28515625" style="91" customWidth="1"/>
    <col min="11249" max="11250" width="17.42578125" style="91" customWidth="1"/>
    <col min="11251" max="11503" width="9.140625" style="91"/>
    <col min="11504" max="11504" width="65.28515625" style="91" customWidth="1"/>
    <col min="11505" max="11506" width="17.42578125" style="91" customWidth="1"/>
    <col min="11507" max="11759" width="9.140625" style="91"/>
    <col min="11760" max="11760" width="65.28515625" style="91" customWidth="1"/>
    <col min="11761" max="11762" width="17.42578125" style="91" customWidth="1"/>
    <col min="11763" max="12015" width="9.140625" style="91"/>
    <col min="12016" max="12016" width="65.28515625" style="91" customWidth="1"/>
    <col min="12017" max="12018" width="17.42578125" style="91" customWidth="1"/>
    <col min="12019" max="12271" width="9.140625" style="91"/>
    <col min="12272" max="12272" width="65.28515625" style="91" customWidth="1"/>
    <col min="12273" max="12274" width="17.42578125" style="91" customWidth="1"/>
    <col min="12275" max="12527" width="9.140625" style="91"/>
    <col min="12528" max="12528" width="65.28515625" style="91" customWidth="1"/>
    <col min="12529" max="12530" width="17.42578125" style="91" customWidth="1"/>
    <col min="12531" max="12783" width="9.140625" style="91"/>
    <col min="12784" max="12784" width="65.28515625" style="91" customWidth="1"/>
    <col min="12785" max="12786" width="17.42578125" style="91" customWidth="1"/>
    <col min="12787" max="13039" width="9.140625" style="91"/>
    <col min="13040" max="13040" width="65.28515625" style="91" customWidth="1"/>
    <col min="13041" max="13042" width="17.42578125" style="91" customWidth="1"/>
    <col min="13043" max="13295" width="9.140625" style="91"/>
    <col min="13296" max="13296" width="65.28515625" style="91" customWidth="1"/>
    <col min="13297" max="13298" width="17.42578125" style="91" customWidth="1"/>
    <col min="13299" max="13551" width="9.140625" style="91"/>
    <col min="13552" max="13552" width="65.28515625" style="91" customWidth="1"/>
    <col min="13553" max="13554" width="17.42578125" style="91" customWidth="1"/>
    <col min="13555" max="13807" width="9.140625" style="91"/>
    <col min="13808" max="13808" width="65.28515625" style="91" customWidth="1"/>
    <col min="13809" max="13810" width="17.42578125" style="91" customWidth="1"/>
    <col min="13811" max="14063" width="9.140625" style="91"/>
    <col min="14064" max="14064" width="65.28515625" style="91" customWidth="1"/>
    <col min="14065" max="14066" width="17.42578125" style="91" customWidth="1"/>
    <col min="14067" max="14319" width="9.140625" style="91"/>
    <col min="14320" max="14320" width="65.28515625" style="91" customWidth="1"/>
    <col min="14321" max="14322" width="17.42578125" style="91" customWidth="1"/>
    <col min="14323" max="14575" width="9.140625" style="91"/>
    <col min="14576" max="14576" width="65.28515625" style="91" customWidth="1"/>
    <col min="14577" max="14578" width="17.42578125" style="91" customWidth="1"/>
    <col min="14579" max="14831" width="9.140625" style="91"/>
    <col min="14832" max="14832" width="65.28515625" style="91" customWidth="1"/>
    <col min="14833" max="14834" width="17.42578125" style="91" customWidth="1"/>
    <col min="14835" max="15087" width="9.140625" style="91"/>
    <col min="15088" max="15088" width="65.28515625" style="91" customWidth="1"/>
    <col min="15089" max="15090" width="17.42578125" style="91" customWidth="1"/>
    <col min="15091" max="15343" width="9.140625" style="91"/>
    <col min="15344" max="15344" width="65.28515625" style="91" customWidth="1"/>
    <col min="15345" max="15346" width="17.42578125" style="91" customWidth="1"/>
    <col min="15347" max="15599" width="9.140625" style="91"/>
    <col min="15600" max="15600" width="65.28515625" style="91" customWidth="1"/>
    <col min="15601" max="15602" width="17.42578125" style="91" customWidth="1"/>
    <col min="15603" max="15855" width="9.140625" style="91"/>
    <col min="15856" max="15856" width="65.28515625" style="91" customWidth="1"/>
    <col min="15857" max="15858" width="17.42578125" style="91" customWidth="1"/>
    <col min="15859" max="16111" width="9.140625" style="91"/>
    <col min="16112" max="16112" width="65.28515625" style="91" customWidth="1"/>
    <col min="16113" max="16114" width="17.42578125" style="91" customWidth="1"/>
    <col min="16115" max="16384" width="9.140625" style="91"/>
  </cols>
  <sheetData>
    <row r="1" spans="1:3" ht="15" x14ac:dyDescent="0.25">
      <c r="A1" s="89"/>
      <c r="B1" s="90"/>
      <c r="C1" s="90"/>
    </row>
    <row r="2" spans="1:3" ht="15" x14ac:dyDescent="0.25">
      <c r="A2" s="197" t="s">
        <v>66</v>
      </c>
      <c r="B2" s="198"/>
      <c r="C2" s="198"/>
    </row>
    <row r="3" spans="1:3" ht="15" x14ac:dyDescent="0.25">
      <c r="A3" s="199" t="s">
        <v>67</v>
      </c>
      <c r="B3" s="200"/>
      <c r="C3" s="200"/>
    </row>
    <row r="4" spans="1:3" ht="15" x14ac:dyDescent="0.25">
      <c r="A4" s="92" t="s">
        <v>68</v>
      </c>
      <c r="B4" s="93"/>
      <c r="C4" s="93"/>
    </row>
    <row r="5" spans="1:3" ht="15" x14ac:dyDescent="0.2">
      <c r="B5" s="94"/>
      <c r="C5" s="94"/>
    </row>
    <row r="6" spans="1:3" ht="60" x14ac:dyDescent="0.2">
      <c r="A6" s="95"/>
      <c r="B6" s="96" t="s">
        <v>69</v>
      </c>
      <c r="C6" s="96" t="s">
        <v>70</v>
      </c>
    </row>
    <row r="7" spans="1:3" ht="30" x14ac:dyDescent="0.2">
      <c r="A7" s="97" t="s">
        <v>71</v>
      </c>
      <c r="B7" s="98"/>
      <c r="C7" s="98"/>
    </row>
    <row r="8" spans="1:3" x14ac:dyDescent="0.2">
      <c r="A8" s="99" t="s">
        <v>72</v>
      </c>
      <c r="B8" s="100">
        <v>414049</v>
      </c>
      <c r="C8" s="100">
        <v>450758</v>
      </c>
    </row>
    <row r="9" spans="1:3" x14ac:dyDescent="0.2">
      <c r="A9" s="99" t="s">
        <v>73</v>
      </c>
      <c r="B9" s="100">
        <v>-105452</v>
      </c>
      <c r="C9" s="100">
        <v>-116347</v>
      </c>
    </row>
    <row r="10" spans="1:3" x14ac:dyDescent="0.2">
      <c r="A10" s="99" t="s">
        <v>74</v>
      </c>
      <c r="B10" s="100">
        <v>105129</v>
      </c>
      <c r="C10" s="100">
        <v>84496</v>
      </c>
    </row>
    <row r="11" spans="1:3" x14ac:dyDescent="0.2">
      <c r="A11" s="99" t="s">
        <v>75</v>
      </c>
      <c r="B11" s="100">
        <v>-10761</v>
      </c>
      <c r="C11" s="100">
        <v>-11090</v>
      </c>
    </row>
    <row r="12" spans="1:3" x14ac:dyDescent="0.2">
      <c r="A12" s="99" t="s">
        <v>76</v>
      </c>
      <c r="B12" s="100">
        <v>56377</v>
      </c>
      <c r="C12" s="100">
        <v>42271</v>
      </c>
    </row>
    <row r="13" spans="1:3" x14ac:dyDescent="0.2">
      <c r="A13" s="101" t="s">
        <v>77</v>
      </c>
      <c r="B13" s="100">
        <v>-313</v>
      </c>
      <c r="C13" s="100">
        <v>1166</v>
      </c>
    </row>
    <row r="14" spans="1:3" x14ac:dyDescent="0.2">
      <c r="A14" s="101" t="s">
        <v>78</v>
      </c>
      <c r="B14" s="102">
        <v>-254159</v>
      </c>
      <c r="C14" s="102">
        <v>-212200</v>
      </c>
    </row>
    <row r="15" spans="1:3" ht="42.75" x14ac:dyDescent="0.2">
      <c r="A15" s="103" t="s">
        <v>79</v>
      </c>
      <c r="B15" s="162">
        <f>SUM(B8:B14)</f>
        <v>204870</v>
      </c>
      <c r="C15" s="162">
        <f>SUM(C8:C14)</f>
        <v>239054</v>
      </c>
    </row>
    <row r="16" spans="1:3" ht="15" x14ac:dyDescent="0.2">
      <c r="A16" s="104" t="s">
        <v>80</v>
      </c>
      <c r="B16" s="100"/>
      <c r="C16" s="100"/>
    </row>
    <row r="17" spans="1:3" x14ac:dyDescent="0.2">
      <c r="A17" s="105" t="s">
        <v>81</v>
      </c>
      <c r="B17" s="100">
        <v>-97539</v>
      </c>
      <c r="C17" s="100">
        <v>174043</v>
      </c>
    </row>
    <row r="18" spans="1:3" x14ac:dyDescent="0.2">
      <c r="A18" s="101" t="s">
        <v>82</v>
      </c>
      <c r="B18" s="100">
        <v>-577637</v>
      </c>
      <c r="C18" s="100">
        <v>-626130</v>
      </c>
    </row>
    <row r="19" spans="1:3" ht="28.5" x14ac:dyDescent="0.2">
      <c r="A19" s="106" t="s">
        <v>48</v>
      </c>
      <c r="B19" s="100">
        <v>0</v>
      </c>
      <c r="C19" s="100">
        <v>-240</v>
      </c>
    </row>
    <row r="20" spans="1:3" x14ac:dyDescent="0.2">
      <c r="A20" s="101" t="s">
        <v>2</v>
      </c>
      <c r="B20" s="100">
        <v>-109490</v>
      </c>
      <c r="C20" s="100">
        <v>-31560</v>
      </c>
    </row>
    <row r="21" spans="1:3" ht="15" x14ac:dyDescent="0.2">
      <c r="A21" s="104" t="s">
        <v>83</v>
      </c>
      <c r="B21" s="100"/>
      <c r="C21" s="100"/>
    </row>
    <row r="22" spans="1:3" x14ac:dyDescent="0.2">
      <c r="A22" s="105" t="s">
        <v>84</v>
      </c>
      <c r="B22" s="100">
        <v>408329</v>
      </c>
      <c r="C22" s="100">
        <v>216154</v>
      </c>
    </row>
    <row r="23" spans="1:3" x14ac:dyDescent="0.2">
      <c r="A23" s="101" t="s">
        <v>44</v>
      </c>
      <c r="B23" s="107">
        <v>593756</v>
      </c>
      <c r="C23" s="100">
        <v>741743</v>
      </c>
    </row>
    <row r="24" spans="1:3" ht="28.5" x14ac:dyDescent="0.2">
      <c r="A24" s="106" t="s">
        <v>45</v>
      </c>
      <c r="B24" s="100">
        <v>9592</v>
      </c>
      <c r="C24" s="100">
        <v>-484</v>
      </c>
    </row>
    <row r="25" spans="1:3" ht="15" thickBot="1" x14ac:dyDescent="0.25">
      <c r="A25" s="101" t="s">
        <v>4</v>
      </c>
      <c r="B25" s="108">
        <v>-85063</v>
      </c>
      <c r="C25" s="108">
        <v>-40852</v>
      </c>
    </row>
    <row r="26" spans="1:3" ht="28.5" x14ac:dyDescent="0.2">
      <c r="A26" s="109" t="s">
        <v>85</v>
      </c>
      <c r="B26" s="163">
        <f>SUM(B15:B25)</f>
        <v>346818</v>
      </c>
      <c r="C26" s="163">
        <f>SUM(C15:C25)</f>
        <v>671728</v>
      </c>
    </row>
    <row r="27" spans="1:3" ht="15" thickBot="1" x14ac:dyDescent="0.25">
      <c r="A27" s="110" t="s">
        <v>86</v>
      </c>
      <c r="B27" s="111">
        <v>-2300</v>
      </c>
      <c r="C27" s="112">
        <v>-2400</v>
      </c>
    </row>
    <row r="28" spans="1:3" ht="29.25" thickBot="1" x14ac:dyDescent="0.25">
      <c r="A28" s="113" t="s">
        <v>87</v>
      </c>
      <c r="B28" s="164">
        <f>B26+B27</f>
        <v>344518</v>
      </c>
      <c r="C28" s="164">
        <f>C26+C27</f>
        <v>669328</v>
      </c>
    </row>
    <row r="29" spans="1:3" ht="30" x14ac:dyDescent="0.2">
      <c r="A29" s="114" t="s">
        <v>88</v>
      </c>
      <c r="B29" s="115"/>
      <c r="C29" s="115"/>
    </row>
    <row r="30" spans="1:3" x14ac:dyDescent="0.2">
      <c r="A30" s="116" t="s">
        <v>89</v>
      </c>
      <c r="B30" s="100">
        <v>-19478</v>
      </c>
      <c r="C30" s="100">
        <v>-53679</v>
      </c>
    </row>
    <row r="31" spans="1:3" x14ac:dyDescent="0.2">
      <c r="A31" s="116" t="s">
        <v>90</v>
      </c>
      <c r="B31" s="100">
        <v>3</v>
      </c>
      <c r="C31" s="100">
        <v>434</v>
      </c>
    </row>
    <row r="32" spans="1:3" x14ac:dyDescent="0.2">
      <c r="A32" s="116" t="s">
        <v>91</v>
      </c>
      <c r="B32" s="100">
        <v>-518979</v>
      </c>
      <c r="C32" s="100">
        <v>-814881</v>
      </c>
    </row>
    <row r="33" spans="1:228" x14ac:dyDescent="0.2">
      <c r="A33" s="117" t="s">
        <v>92</v>
      </c>
      <c r="B33" s="100">
        <v>698574</v>
      </c>
      <c r="C33" s="100">
        <v>676055</v>
      </c>
    </row>
    <row r="34" spans="1:228" ht="15" thickBot="1" x14ac:dyDescent="0.25">
      <c r="A34" s="116" t="s">
        <v>93</v>
      </c>
      <c r="B34" s="165">
        <f>SUM(B30:B33)</f>
        <v>160120</v>
      </c>
      <c r="C34" s="166">
        <f>SUM(C30:C33)</f>
        <v>-192071</v>
      </c>
    </row>
    <row r="35" spans="1:228" ht="30" x14ac:dyDescent="0.2">
      <c r="A35" s="114" t="s">
        <v>94</v>
      </c>
      <c r="B35" s="118"/>
      <c r="C35" s="107"/>
    </row>
    <row r="36" spans="1:228" x14ac:dyDescent="0.2">
      <c r="A36" s="116" t="s">
        <v>95</v>
      </c>
      <c r="B36" s="107">
        <v>110821</v>
      </c>
      <c r="C36" s="107">
        <v>127333</v>
      </c>
    </row>
    <row r="37" spans="1:228" x14ac:dyDescent="0.2">
      <c r="A37" s="116" t="s">
        <v>96</v>
      </c>
      <c r="B37" s="107">
        <v>-57767</v>
      </c>
      <c r="C37" s="107">
        <v>-54060</v>
      </c>
    </row>
    <row r="38" spans="1:228" ht="15" thickBot="1" x14ac:dyDescent="0.25">
      <c r="A38" s="110" t="s">
        <v>97</v>
      </c>
      <c r="B38" s="119">
        <v>-210</v>
      </c>
      <c r="C38" s="119">
        <v>-579</v>
      </c>
    </row>
    <row r="39" spans="1:228" ht="29.25" thickBot="1" x14ac:dyDescent="0.25">
      <c r="A39" s="113" t="s">
        <v>98</v>
      </c>
      <c r="B39" s="167">
        <f>SUM(B36:B38)</f>
        <v>52844</v>
      </c>
      <c r="C39" s="167">
        <f>SUM(C36:C38)</f>
        <v>72694</v>
      </c>
    </row>
    <row r="40" spans="1:228" ht="28.5" x14ac:dyDescent="0.2">
      <c r="A40" s="120" t="s">
        <v>99</v>
      </c>
      <c r="B40" s="107">
        <v>-20363</v>
      </c>
      <c r="C40" s="107">
        <v>-15633</v>
      </c>
    </row>
    <row r="41" spans="1:228" x14ac:dyDescent="0.2">
      <c r="A41" s="120" t="s">
        <v>100</v>
      </c>
      <c r="B41" s="162">
        <f>B28+B34+B39+B40</f>
        <v>537119</v>
      </c>
      <c r="C41" s="162">
        <f>C28+C34+C39+C40</f>
        <v>534318</v>
      </c>
    </row>
    <row r="42" spans="1:228" ht="28.5" x14ac:dyDescent="0.2">
      <c r="A42" s="120" t="s">
        <v>101</v>
      </c>
      <c r="B42" s="100">
        <v>2766351</v>
      </c>
      <c r="C42" s="100">
        <v>2524008</v>
      </c>
    </row>
    <row r="43" spans="1:228" ht="30" x14ac:dyDescent="0.2">
      <c r="A43" s="97" t="s">
        <v>102</v>
      </c>
      <c r="B43" s="121">
        <f>SUM(B41:B42)</f>
        <v>3303470</v>
      </c>
      <c r="C43" s="121">
        <f>SUM(C41:C42)</f>
        <v>3058326</v>
      </c>
    </row>
    <row r="44" spans="1:228" ht="15" x14ac:dyDescent="0.25">
      <c r="A44" s="122"/>
      <c r="B44" s="123"/>
      <c r="C44" s="123"/>
    </row>
    <row r="45" spans="1:228" ht="15" x14ac:dyDescent="0.25">
      <c r="A45" s="122"/>
      <c r="B45" s="123"/>
      <c r="C45" s="123"/>
    </row>
    <row r="46" spans="1:228" x14ac:dyDescent="0.2">
      <c r="A46" s="91" t="s">
        <v>61</v>
      </c>
      <c r="B46" s="124"/>
      <c r="C46" s="91" t="s">
        <v>62</v>
      </c>
      <c r="D46" s="125"/>
      <c r="G46" s="125"/>
      <c r="H46" s="125"/>
      <c r="K46" s="125"/>
      <c r="L46" s="125"/>
      <c r="O46" s="125"/>
      <c r="P46" s="125"/>
      <c r="S46" s="125"/>
      <c r="T46" s="125"/>
      <c r="W46" s="125"/>
      <c r="X46" s="125"/>
      <c r="AA46" s="125"/>
      <c r="AB46" s="125"/>
      <c r="AE46" s="125"/>
      <c r="AF46" s="125"/>
      <c r="AI46" s="125"/>
      <c r="AJ46" s="125"/>
      <c r="AM46" s="125"/>
      <c r="AN46" s="125"/>
      <c r="AQ46" s="125"/>
      <c r="AR46" s="125"/>
      <c r="AU46" s="125"/>
      <c r="AV46" s="125"/>
      <c r="AY46" s="125"/>
      <c r="AZ46" s="125"/>
      <c r="BC46" s="125"/>
      <c r="BD46" s="125"/>
      <c r="BG46" s="125"/>
      <c r="BH46" s="125"/>
      <c r="BK46" s="125"/>
      <c r="BL46" s="125"/>
      <c r="BO46" s="125"/>
      <c r="BP46" s="125"/>
      <c r="BS46" s="125"/>
      <c r="BT46" s="125"/>
      <c r="BW46" s="125"/>
      <c r="BX46" s="125"/>
      <c r="CA46" s="125"/>
      <c r="CB46" s="125"/>
      <c r="CE46" s="125"/>
      <c r="CF46" s="125"/>
      <c r="CI46" s="125"/>
      <c r="CJ46" s="125"/>
      <c r="CM46" s="125"/>
      <c r="CN46" s="125"/>
      <c r="CQ46" s="125"/>
      <c r="CR46" s="125"/>
      <c r="CU46" s="125"/>
      <c r="CV46" s="125"/>
      <c r="CY46" s="125"/>
      <c r="CZ46" s="125"/>
      <c r="DC46" s="125"/>
      <c r="DD46" s="125"/>
      <c r="DG46" s="125"/>
      <c r="DH46" s="125"/>
      <c r="DK46" s="125"/>
      <c r="DL46" s="125"/>
      <c r="DO46" s="125"/>
      <c r="DP46" s="125"/>
      <c r="DS46" s="125"/>
      <c r="DT46" s="125"/>
      <c r="DW46" s="125"/>
      <c r="DX46" s="125"/>
      <c r="EA46" s="125"/>
      <c r="EB46" s="125"/>
      <c r="EE46" s="125"/>
      <c r="EF46" s="125"/>
      <c r="EI46" s="125"/>
      <c r="EJ46" s="125"/>
      <c r="EM46" s="125"/>
      <c r="EN46" s="125"/>
      <c r="EQ46" s="125"/>
      <c r="ER46" s="125"/>
      <c r="EU46" s="125"/>
      <c r="EV46" s="125"/>
      <c r="EY46" s="125"/>
      <c r="EZ46" s="125"/>
      <c r="FC46" s="125"/>
      <c r="FD46" s="125"/>
      <c r="FG46" s="125"/>
      <c r="FH46" s="125"/>
      <c r="FK46" s="125"/>
      <c r="FL46" s="125"/>
      <c r="FO46" s="125"/>
      <c r="FP46" s="125"/>
      <c r="FS46" s="125"/>
      <c r="FT46" s="125"/>
      <c r="FW46" s="125"/>
      <c r="FX46" s="125"/>
      <c r="GA46" s="125"/>
      <c r="GB46" s="125"/>
      <c r="GE46" s="125"/>
      <c r="GF46" s="125"/>
      <c r="GI46" s="125"/>
      <c r="GJ46" s="125"/>
      <c r="GM46" s="125"/>
      <c r="GN46" s="125"/>
      <c r="GQ46" s="125"/>
      <c r="GR46" s="125"/>
      <c r="GU46" s="125"/>
      <c r="GV46" s="125"/>
      <c r="GY46" s="125"/>
      <c r="GZ46" s="125"/>
      <c r="HC46" s="125"/>
      <c r="HD46" s="125"/>
      <c r="HG46" s="125"/>
      <c r="HH46" s="125"/>
      <c r="HK46" s="125"/>
      <c r="HL46" s="125"/>
      <c r="HO46" s="125"/>
      <c r="HP46" s="125"/>
      <c r="HS46" s="125"/>
      <c r="HT46" s="125"/>
    </row>
    <row r="47" spans="1:228" x14ac:dyDescent="0.2">
      <c r="B47" s="124"/>
      <c r="D47" s="125"/>
      <c r="G47" s="125"/>
      <c r="H47" s="125"/>
      <c r="K47" s="125"/>
      <c r="L47" s="125"/>
      <c r="O47" s="125"/>
      <c r="P47" s="125"/>
      <c r="S47" s="125"/>
      <c r="T47" s="125"/>
      <c r="W47" s="125"/>
      <c r="X47" s="125"/>
      <c r="AA47" s="125"/>
      <c r="AB47" s="125"/>
      <c r="AE47" s="125"/>
      <c r="AF47" s="125"/>
      <c r="AI47" s="125"/>
      <c r="AJ47" s="125"/>
      <c r="AM47" s="125"/>
      <c r="AN47" s="125"/>
      <c r="AQ47" s="125"/>
      <c r="AR47" s="125"/>
      <c r="AU47" s="125"/>
      <c r="AV47" s="125"/>
      <c r="AY47" s="125"/>
      <c r="AZ47" s="125"/>
      <c r="BC47" s="125"/>
      <c r="BD47" s="125"/>
      <c r="BG47" s="125"/>
      <c r="BH47" s="125"/>
      <c r="BK47" s="125"/>
      <c r="BL47" s="125"/>
      <c r="BO47" s="125"/>
      <c r="BP47" s="125"/>
      <c r="BS47" s="125"/>
      <c r="BT47" s="125"/>
      <c r="BW47" s="125"/>
      <c r="BX47" s="125"/>
      <c r="CA47" s="125"/>
      <c r="CB47" s="125"/>
      <c r="CE47" s="125"/>
      <c r="CF47" s="125"/>
      <c r="CI47" s="125"/>
      <c r="CJ47" s="125"/>
      <c r="CM47" s="125"/>
      <c r="CN47" s="125"/>
      <c r="CQ47" s="125"/>
      <c r="CR47" s="125"/>
      <c r="CU47" s="125"/>
      <c r="CV47" s="125"/>
      <c r="CY47" s="125"/>
      <c r="CZ47" s="125"/>
      <c r="DC47" s="125"/>
      <c r="DD47" s="125"/>
      <c r="DG47" s="125"/>
      <c r="DH47" s="125"/>
      <c r="DK47" s="125"/>
      <c r="DL47" s="125"/>
      <c r="DO47" s="125"/>
      <c r="DP47" s="125"/>
      <c r="DS47" s="125"/>
      <c r="DT47" s="125"/>
      <c r="DW47" s="125"/>
      <c r="DX47" s="125"/>
      <c r="EA47" s="125"/>
      <c r="EB47" s="125"/>
      <c r="EE47" s="125"/>
      <c r="EF47" s="125"/>
      <c r="EI47" s="125"/>
      <c r="EJ47" s="125"/>
      <c r="EM47" s="125"/>
      <c r="EN47" s="125"/>
      <c r="EQ47" s="125"/>
      <c r="ER47" s="125"/>
      <c r="EU47" s="125"/>
      <c r="EV47" s="125"/>
      <c r="EY47" s="125"/>
      <c r="EZ47" s="125"/>
      <c r="FC47" s="125"/>
      <c r="FD47" s="125"/>
      <c r="FG47" s="125"/>
      <c r="FH47" s="125"/>
      <c r="FK47" s="125"/>
      <c r="FL47" s="125"/>
      <c r="FO47" s="125"/>
      <c r="FP47" s="125"/>
      <c r="FS47" s="125"/>
      <c r="FT47" s="125"/>
      <c r="FW47" s="125"/>
      <c r="FX47" s="125"/>
      <c r="GA47" s="125"/>
      <c r="GB47" s="125"/>
      <c r="GE47" s="125"/>
      <c r="GF47" s="125"/>
      <c r="GI47" s="125"/>
      <c r="GJ47" s="125"/>
      <c r="GM47" s="125"/>
      <c r="GN47" s="125"/>
      <c r="GQ47" s="125"/>
      <c r="GR47" s="125"/>
      <c r="GU47" s="125"/>
      <c r="GV47" s="125"/>
      <c r="GY47" s="125"/>
      <c r="GZ47" s="125"/>
      <c r="HC47" s="125"/>
      <c r="HD47" s="125"/>
      <c r="HG47" s="125"/>
      <c r="HH47" s="125"/>
      <c r="HK47" s="125"/>
      <c r="HL47" s="125"/>
      <c r="HO47" s="125"/>
      <c r="HP47" s="125"/>
      <c r="HS47" s="125"/>
      <c r="HT47" s="125"/>
    </row>
    <row r="48" spans="1:228" x14ac:dyDescent="0.2">
      <c r="B48" s="125"/>
      <c r="D48" s="125"/>
      <c r="G48" s="125"/>
      <c r="H48" s="125"/>
      <c r="K48" s="125"/>
      <c r="L48" s="125"/>
      <c r="O48" s="125"/>
      <c r="P48" s="125"/>
      <c r="S48" s="125"/>
      <c r="T48" s="125"/>
      <c r="W48" s="125"/>
      <c r="X48" s="125"/>
      <c r="AA48" s="125"/>
      <c r="AB48" s="125"/>
      <c r="AE48" s="125"/>
      <c r="AF48" s="125"/>
      <c r="AI48" s="125"/>
      <c r="AJ48" s="125"/>
      <c r="AM48" s="125"/>
      <c r="AN48" s="125"/>
      <c r="AQ48" s="125"/>
      <c r="AR48" s="125"/>
      <c r="AU48" s="125"/>
      <c r="AV48" s="125"/>
      <c r="AY48" s="125"/>
      <c r="AZ48" s="125"/>
      <c r="BC48" s="125"/>
      <c r="BD48" s="125"/>
      <c r="BG48" s="125"/>
      <c r="BH48" s="125"/>
      <c r="BK48" s="125"/>
      <c r="BL48" s="125"/>
      <c r="BO48" s="125"/>
      <c r="BP48" s="125"/>
      <c r="BS48" s="125"/>
      <c r="BT48" s="125"/>
      <c r="BW48" s="125"/>
      <c r="BX48" s="125"/>
      <c r="CA48" s="125"/>
      <c r="CB48" s="125"/>
      <c r="CE48" s="125"/>
      <c r="CF48" s="125"/>
      <c r="CI48" s="125"/>
      <c r="CJ48" s="125"/>
      <c r="CM48" s="125"/>
      <c r="CN48" s="125"/>
      <c r="CQ48" s="125"/>
      <c r="CR48" s="125"/>
      <c r="CU48" s="125"/>
      <c r="CV48" s="125"/>
      <c r="CY48" s="125"/>
      <c r="CZ48" s="125"/>
      <c r="DC48" s="125"/>
      <c r="DD48" s="125"/>
      <c r="DG48" s="125"/>
      <c r="DH48" s="125"/>
      <c r="DK48" s="125"/>
      <c r="DL48" s="125"/>
      <c r="DO48" s="125"/>
      <c r="DP48" s="125"/>
      <c r="DS48" s="125"/>
      <c r="DT48" s="125"/>
      <c r="DW48" s="125"/>
      <c r="DX48" s="125"/>
      <c r="EA48" s="125"/>
      <c r="EB48" s="125"/>
      <c r="EE48" s="125"/>
      <c r="EF48" s="125"/>
      <c r="EI48" s="125"/>
      <c r="EJ48" s="125"/>
      <c r="EM48" s="125"/>
      <c r="EN48" s="125"/>
      <c r="EQ48" s="125"/>
      <c r="ER48" s="125"/>
      <c r="EU48" s="125"/>
      <c r="EV48" s="125"/>
      <c r="EY48" s="125"/>
      <c r="EZ48" s="125"/>
      <c r="FC48" s="125"/>
      <c r="FD48" s="125"/>
      <c r="FG48" s="125"/>
      <c r="FH48" s="125"/>
      <c r="FK48" s="125"/>
      <c r="FL48" s="125"/>
      <c r="FO48" s="125"/>
      <c r="FP48" s="125"/>
      <c r="FS48" s="125"/>
      <c r="FT48" s="125"/>
      <c r="FW48" s="125"/>
      <c r="FX48" s="125"/>
      <c r="GA48" s="125"/>
      <c r="GB48" s="125"/>
      <c r="GE48" s="125"/>
      <c r="GF48" s="125"/>
      <c r="GI48" s="125"/>
      <c r="GJ48" s="125"/>
      <c r="GM48" s="125"/>
      <c r="GN48" s="125"/>
      <c r="GQ48" s="125"/>
      <c r="GR48" s="125"/>
      <c r="GU48" s="125"/>
      <c r="GV48" s="125"/>
      <c r="GY48" s="125"/>
      <c r="GZ48" s="125"/>
      <c r="HC48" s="125"/>
      <c r="HD48" s="125"/>
      <c r="HG48" s="125"/>
      <c r="HH48" s="125"/>
      <c r="HK48" s="125"/>
      <c r="HL48" s="125"/>
      <c r="HO48" s="125"/>
      <c r="HP48" s="125"/>
      <c r="HS48" s="125"/>
      <c r="HT48" s="125"/>
    </row>
    <row r="49" spans="1:3" x14ac:dyDescent="0.2">
      <c r="A49" s="91" t="s">
        <v>103</v>
      </c>
      <c r="B49" s="126"/>
      <c r="C49" s="91" t="s">
        <v>64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D17" sqref="D17"/>
    </sheetView>
  </sheetViews>
  <sheetFormatPr defaultRowHeight="12.75" x14ac:dyDescent="0.2"/>
  <cols>
    <col min="1" max="1" width="35.42578125" style="129" customWidth="1"/>
    <col min="2" max="2" width="18.42578125" style="129" customWidth="1"/>
    <col min="3" max="3" width="25" style="129" customWidth="1"/>
    <col min="4" max="4" width="20.42578125" style="129" customWidth="1"/>
    <col min="6" max="251" width="9.140625" style="129"/>
    <col min="252" max="252" width="32.28515625" style="129" customWidth="1"/>
    <col min="253" max="253" width="12.7109375" style="129" customWidth="1"/>
    <col min="254" max="254" width="19.28515625" style="129" customWidth="1"/>
    <col min="255" max="255" width="13.140625" style="129" customWidth="1"/>
    <col min="256" max="256" width="21.7109375" style="129" customWidth="1"/>
    <col min="257" max="257" width="14" style="129" customWidth="1"/>
    <col min="258" max="507" width="9.140625" style="129"/>
    <col min="508" max="508" width="32.28515625" style="129" customWidth="1"/>
    <col min="509" max="509" width="12.7109375" style="129" customWidth="1"/>
    <col min="510" max="510" width="19.28515625" style="129" customWidth="1"/>
    <col min="511" max="511" width="13.140625" style="129" customWidth="1"/>
    <col min="512" max="512" width="21.7109375" style="129" customWidth="1"/>
    <col min="513" max="513" width="14" style="129" customWidth="1"/>
    <col min="514" max="763" width="9.140625" style="129"/>
    <col min="764" max="764" width="32.28515625" style="129" customWidth="1"/>
    <col min="765" max="765" width="12.7109375" style="129" customWidth="1"/>
    <col min="766" max="766" width="19.28515625" style="129" customWidth="1"/>
    <col min="767" max="767" width="13.140625" style="129" customWidth="1"/>
    <col min="768" max="768" width="21.7109375" style="129" customWidth="1"/>
    <col min="769" max="769" width="14" style="129" customWidth="1"/>
    <col min="770" max="1019" width="9.140625" style="129"/>
    <col min="1020" max="1020" width="32.28515625" style="129" customWidth="1"/>
    <col min="1021" max="1021" width="12.7109375" style="129" customWidth="1"/>
    <col min="1022" max="1022" width="19.28515625" style="129" customWidth="1"/>
    <col min="1023" max="1023" width="13.140625" style="129" customWidth="1"/>
    <col min="1024" max="1024" width="21.7109375" style="129" customWidth="1"/>
    <col min="1025" max="1025" width="14" style="129" customWidth="1"/>
    <col min="1026" max="1275" width="9.140625" style="129"/>
    <col min="1276" max="1276" width="32.28515625" style="129" customWidth="1"/>
    <col min="1277" max="1277" width="12.7109375" style="129" customWidth="1"/>
    <col min="1278" max="1278" width="19.28515625" style="129" customWidth="1"/>
    <col min="1279" max="1279" width="13.140625" style="129" customWidth="1"/>
    <col min="1280" max="1280" width="21.7109375" style="129" customWidth="1"/>
    <col min="1281" max="1281" width="14" style="129" customWidth="1"/>
    <col min="1282" max="1531" width="9.140625" style="129"/>
    <col min="1532" max="1532" width="32.28515625" style="129" customWidth="1"/>
    <col min="1533" max="1533" width="12.7109375" style="129" customWidth="1"/>
    <col min="1534" max="1534" width="19.28515625" style="129" customWidth="1"/>
    <col min="1535" max="1535" width="13.140625" style="129" customWidth="1"/>
    <col min="1536" max="1536" width="21.7109375" style="129" customWidth="1"/>
    <col min="1537" max="1537" width="14" style="129" customWidth="1"/>
    <col min="1538" max="1787" width="9.140625" style="129"/>
    <col min="1788" max="1788" width="32.28515625" style="129" customWidth="1"/>
    <col min="1789" max="1789" width="12.7109375" style="129" customWidth="1"/>
    <col min="1790" max="1790" width="19.28515625" style="129" customWidth="1"/>
    <col min="1791" max="1791" width="13.140625" style="129" customWidth="1"/>
    <col min="1792" max="1792" width="21.7109375" style="129" customWidth="1"/>
    <col min="1793" max="1793" width="14" style="129" customWidth="1"/>
    <col min="1794" max="2043" width="9.140625" style="129"/>
    <col min="2044" max="2044" width="32.28515625" style="129" customWidth="1"/>
    <col min="2045" max="2045" width="12.7109375" style="129" customWidth="1"/>
    <col min="2046" max="2046" width="19.28515625" style="129" customWidth="1"/>
    <col min="2047" max="2047" width="13.140625" style="129" customWidth="1"/>
    <col min="2048" max="2048" width="21.7109375" style="129" customWidth="1"/>
    <col min="2049" max="2049" width="14" style="129" customWidth="1"/>
    <col min="2050" max="2299" width="9.140625" style="129"/>
    <col min="2300" max="2300" width="32.28515625" style="129" customWidth="1"/>
    <col min="2301" max="2301" width="12.7109375" style="129" customWidth="1"/>
    <col min="2302" max="2302" width="19.28515625" style="129" customWidth="1"/>
    <col min="2303" max="2303" width="13.140625" style="129" customWidth="1"/>
    <col min="2304" max="2304" width="21.7109375" style="129" customWidth="1"/>
    <col min="2305" max="2305" width="14" style="129" customWidth="1"/>
    <col min="2306" max="2555" width="9.140625" style="129"/>
    <col min="2556" max="2556" width="32.28515625" style="129" customWidth="1"/>
    <col min="2557" max="2557" width="12.7109375" style="129" customWidth="1"/>
    <col min="2558" max="2558" width="19.28515625" style="129" customWidth="1"/>
    <col min="2559" max="2559" width="13.140625" style="129" customWidth="1"/>
    <col min="2560" max="2560" width="21.7109375" style="129" customWidth="1"/>
    <col min="2561" max="2561" width="14" style="129" customWidth="1"/>
    <col min="2562" max="2811" width="9.140625" style="129"/>
    <col min="2812" max="2812" width="32.28515625" style="129" customWidth="1"/>
    <col min="2813" max="2813" width="12.7109375" style="129" customWidth="1"/>
    <col min="2814" max="2814" width="19.28515625" style="129" customWidth="1"/>
    <col min="2815" max="2815" width="13.140625" style="129" customWidth="1"/>
    <col min="2816" max="2816" width="21.7109375" style="129" customWidth="1"/>
    <col min="2817" max="2817" width="14" style="129" customWidth="1"/>
    <col min="2818" max="3067" width="9.140625" style="129"/>
    <col min="3068" max="3068" width="32.28515625" style="129" customWidth="1"/>
    <col min="3069" max="3069" width="12.7109375" style="129" customWidth="1"/>
    <col min="3070" max="3070" width="19.28515625" style="129" customWidth="1"/>
    <col min="3071" max="3071" width="13.140625" style="129" customWidth="1"/>
    <col min="3072" max="3072" width="21.7109375" style="129" customWidth="1"/>
    <col min="3073" max="3073" width="14" style="129" customWidth="1"/>
    <col min="3074" max="3323" width="9.140625" style="129"/>
    <col min="3324" max="3324" width="32.28515625" style="129" customWidth="1"/>
    <col min="3325" max="3325" width="12.7109375" style="129" customWidth="1"/>
    <col min="3326" max="3326" width="19.28515625" style="129" customWidth="1"/>
    <col min="3327" max="3327" width="13.140625" style="129" customWidth="1"/>
    <col min="3328" max="3328" width="21.7109375" style="129" customWidth="1"/>
    <col min="3329" max="3329" width="14" style="129" customWidth="1"/>
    <col min="3330" max="3579" width="9.140625" style="129"/>
    <col min="3580" max="3580" width="32.28515625" style="129" customWidth="1"/>
    <col min="3581" max="3581" width="12.7109375" style="129" customWidth="1"/>
    <col min="3582" max="3582" width="19.28515625" style="129" customWidth="1"/>
    <col min="3583" max="3583" width="13.140625" style="129" customWidth="1"/>
    <col min="3584" max="3584" width="21.7109375" style="129" customWidth="1"/>
    <col min="3585" max="3585" width="14" style="129" customWidth="1"/>
    <col min="3586" max="3835" width="9.140625" style="129"/>
    <col min="3836" max="3836" width="32.28515625" style="129" customWidth="1"/>
    <col min="3837" max="3837" width="12.7109375" style="129" customWidth="1"/>
    <col min="3838" max="3838" width="19.28515625" style="129" customWidth="1"/>
    <col min="3839" max="3839" width="13.140625" style="129" customWidth="1"/>
    <col min="3840" max="3840" width="21.7109375" style="129" customWidth="1"/>
    <col min="3841" max="3841" width="14" style="129" customWidth="1"/>
    <col min="3842" max="4091" width="9.140625" style="129"/>
    <col min="4092" max="4092" width="32.28515625" style="129" customWidth="1"/>
    <col min="4093" max="4093" width="12.7109375" style="129" customWidth="1"/>
    <col min="4094" max="4094" width="19.28515625" style="129" customWidth="1"/>
    <col min="4095" max="4095" width="13.140625" style="129" customWidth="1"/>
    <col min="4096" max="4096" width="21.7109375" style="129" customWidth="1"/>
    <col min="4097" max="4097" width="14" style="129" customWidth="1"/>
    <col min="4098" max="4347" width="9.140625" style="129"/>
    <col min="4348" max="4348" width="32.28515625" style="129" customWidth="1"/>
    <col min="4349" max="4349" width="12.7109375" style="129" customWidth="1"/>
    <col min="4350" max="4350" width="19.28515625" style="129" customWidth="1"/>
    <col min="4351" max="4351" width="13.140625" style="129" customWidth="1"/>
    <col min="4352" max="4352" width="21.7109375" style="129" customWidth="1"/>
    <col min="4353" max="4353" width="14" style="129" customWidth="1"/>
    <col min="4354" max="4603" width="9.140625" style="129"/>
    <col min="4604" max="4604" width="32.28515625" style="129" customWidth="1"/>
    <col min="4605" max="4605" width="12.7109375" style="129" customWidth="1"/>
    <col min="4606" max="4606" width="19.28515625" style="129" customWidth="1"/>
    <col min="4607" max="4607" width="13.140625" style="129" customWidth="1"/>
    <col min="4608" max="4608" width="21.7109375" style="129" customWidth="1"/>
    <col min="4609" max="4609" width="14" style="129" customWidth="1"/>
    <col min="4610" max="4859" width="9.140625" style="129"/>
    <col min="4860" max="4860" width="32.28515625" style="129" customWidth="1"/>
    <col min="4861" max="4861" width="12.7109375" style="129" customWidth="1"/>
    <col min="4862" max="4862" width="19.28515625" style="129" customWidth="1"/>
    <col min="4863" max="4863" width="13.140625" style="129" customWidth="1"/>
    <col min="4864" max="4864" width="21.7109375" style="129" customWidth="1"/>
    <col min="4865" max="4865" width="14" style="129" customWidth="1"/>
    <col min="4866" max="5115" width="9.140625" style="129"/>
    <col min="5116" max="5116" width="32.28515625" style="129" customWidth="1"/>
    <col min="5117" max="5117" width="12.7109375" style="129" customWidth="1"/>
    <col min="5118" max="5118" width="19.28515625" style="129" customWidth="1"/>
    <col min="5119" max="5119" width="13.140625" style="129" customWidth="1"/>
    <col min="5120" max="5120" width="21.7109375" style="129" customWidth="1"/>
    <col min="5121" max="5121" width="14" style="129" customWidth="1"/>
    <col min="5122" max="5371" width="9.140625" style="129"/>
    <col min="5372" max="5372" width="32.28515625" style="129" customWidth="1"/>
    <col min="5373" max="5373" width="12.7109375" style="129" customWidth="1"/>
    <col min="5374" max="5374" width="19.28515625" style="129" customWidth="1"/>
    <col min="5375" max="5375" width="13.140625" style="129" customWidth="1"/>
    <col min="5376" max="5376" width="21.7109375" style="129" customWidth="1"/>
    <col min="5377" max="5377" width="14" style="129" customWidth="1"/>
    <col min="5378" max="5627" width="9.140625" style="129"/>
    <col min="5628" max="5628" width="32.28515625" style="129" customWidth="1"/>
    <col min="5629" max="5629" width="12.7109375" style="129" customWidth="1"/>
    <col min="5630" max="5630" width="19.28515625" style="129" customWidth="1"/>
    <col min="5631" max="5631" width="13.140625" style="129" customWidth="1"/>
    <col min="5632" max="5632" width="21.7109375" style="129" customWidth="1"/>
    <col min="5633" max="5633" width="14" style="129" customWidth="1"/>
    <col min="5634" max="5883" width="9.140625" style="129"/>
    <col min="5884" max="5884" width="32.28515625" style="129" customWidth="1"/>
    <col min="5885" max="5885" width="12.7109375" style="129" customWidth="1"/>
    <col min="5886" max="5886" width="19.28515625" style="129" customWidth="1"/>
    <col min="5887" max="5887" width="13.140625" style="129" customWidth="1"/>
    <col min="5888" max="5888" width="21.7109375" style="129" customWidth="1"/>
    <col min="5889" max="5889" width="14" style="129" customWidth="1"/>
    <col min="5890" max="6139" width="9.140625" style="129"/>
    <col min="6140" max="6140" width="32.28515625" style="129" customWidth="1"/>
    <col min="6141" max="6141" width="12.7109375" style="129" customWidth="1"/>
    <col min="6142" max="6142" width="19.28515625" style="129" customWidth="1"/>
    <col min="6143" max="6143" width="13.140625" style="129" customWidth="1"/>
    <col min="6144" max="6144" width="21.7109375" style="129" customWidth="1"/>
    <col min="6145" max="6145" width="14" style="129" customWidth="1"/>
    <col min="6146" max="6395" width="9.140625" style="129"/>
    <col min="6396" max="6396" width="32.28515625" style="129" customWidth="1"/>
    <col min="6397" max="6397" width="12.7109375" style="129" customWidth="1"/>
    <col min="6398" max="6398" width="19.28515625" style="129" customWidth="1"/>
    <col min="6399" max="6399" width="13.140625" style="129" customWidth="1"/>
    <col min="6400" max="6400" width="21.7109375" style="129" customWidth="1"/>
    <col min="6401" max="6401" width="14" style="129" customWidth="1"/>
    <col min="6402" max="6651" width="9.140625" style="129"/>
    <col min="6652" max="6652" width="32.28515625" style="129" customWidth="1"/>
    <col min="6653" max="6653" width="12.7109375" style="129" customWidth="1"/>
    <col min="6654" max="6654" width="19.28515625" style="129" customWidth="1"/>
    <col min="6655" max="6655" width="13.140625" style="129" customWidth="1"/>
    <col min="6656" max="6656" width="21.7109375" style="129" customWidth="1"/>
    <col min="6657" max="6657" width="14" style="129" customWidth="1"/>
    <col min="6658" max="6907" width="9.140625" style="129"/>
    <col min="6908" max="6908" width="32.28515625" style="129" customWidth="1"/>
    <col min="6909" max="6909" width="12.7109375" style="129" customWidth="1"/>
    <col min="6910" max="6910" width="19.28515625" style="129" customWidth="1"/>
    <col min="6911" max="6911" width="13.140625" style="129" customWidth="1"/>
    <col min="6912" max="6912" width="21.7109375" style="129" customWidth="1"/>
    <col min="6913" max="6913" width="14" style="129" customWidth="1"/>
    <col min="6914" max="7163" width="9.140625" style="129"/>
    <col min="7164" max="7164" width="32.28515625" style="129" customWidth="1"/>
    <col min="7165" max="7165" width="12.7109375" style="129" customWidth="1"/>
    <col min="7166" max="7166" width="19.28515625" style="129" customWidth="1"/>
    <col min="7167" max="7167" width="13.140625" style="129" customWidth="1"/>
    <col min="7168" max="7168" width="21.7109375" style="129" customWidth="1"/>
    <col min="7169" max="7169" width="14" style="129" customWidth="1"/>
    <col min="7170" max="7419" width="9.140625" style="129"/>
    <col min="7420" max="7420" width="32.28515625" style="129" customWidth="1"/>
    <col min="7421" max="7421" width="12.7109375" style="129" customWidth="1"/>
    <col min="7422" max="7422" width="19.28515625" style="129" customWidth="1"/>
    <col min="7423" max="7423" width="13.140625" style="129" customWidth="1"/>
    <col min="7424" max="7424" width="21.7109375" style="129" customWidth="1"/>
    <col min="7425" max="7425" width="14" style="129" customWidth="1"/>
    <col min="7426" max="7675" width="9.140625" style="129"/>
    <col min="7676" max="7676" width="32.28515625" style="129" customWidth="1"/>
    <col min="7677" max="7677" width="12.7109375" style="129" customWidth="1"/>
    <col min="7678" max="7678" width="19.28515625" style="129" customWidth="1"/>
    <col min="7679" max="7679" width="13.140625" style="129" customWidth="1"/>
    <col min="7680" max="7680" width="21.7109375" style="129" customWidth="1"/>
    <col min="7681" max="7681" width="14" style="129" customWidth="1"/>
    <col min="7682" max="7931" width="9.140625" style="129"/>
    <col min="7932" max="7932" width="32.28515625" style="129" customWidth="1"/>
    <col min="7933" max="7933" width="12.7109375" style="129" customWidth="1"/>
    <col min="7934" max="7934" width="19.28515625" style="129" customWidth="1"/>
    <col min="7935" max="7935" width="13.140625" style="129" customWidth="1"/>
    <col min="7936" max="7936" width="21.7109375" style="129" customWidth="1"/>
    <col min="7937" max="7937" width="14" style="129" customWidth="1"/>
    <col min="7938" max="8187" width="9.140625" style="129"/>
    <col min="8188" max="8188" width="32.28515625" style="129" customWidth="1"/>
    <col min="8189" max="8189" width="12.7109375" style="129" customWidth="1"/>
    <col min="8190" max="8190" width="19.28515625" style="129" customWidth="1"/>
    <col min="8191" max="8191" width="13.140625" style="129" customWidth="1"/>
    <col min="8192" max="8192" width="21.7109375" style="129" customWidth="1"/>
    <col min="8193" max="8193" width="14" style="129" customWidth="1"/>
    <col min="8194" max="8443" width="9.140625" style="129"/>
    <col min="8444" max="8444" width="32.28515625" style="129" customWidth="1"/>
    <col min="8445" max="8445" width="12.7109375" style="129" customWidth="1"/>
    <col min="8446" max="8446" width="19.28515625" style="129" customWidth="1"/>
    <col min="8447" max="8447" width="13.140625" style="129" customWidth="1"/>
    <col min="8448" max="8448" width="21.7109375" style="129" customWidth="1"/>
    <col min="8449" max="8449" width="14" style="129" customWidth="1"/>
    <col min="8450" max="8699" width="9.140625" style="129"/>
    <col min="8700" max="8700" width="32.28515625" style="129" customWidth="1"/>
    <col min="8701" max="8701" width="12.7109375" style="129" customWidth="1"/>
    <col min="8702" max="8702" width="19.28515625" style="129" customWidth="1"/>
    <col min="8703" max="8703" width="13.140625" style="129" customWidth="1"/>
    <col min="8704" max="8704" width="21.7109375" style="129" customWidth="1"/>
    <col min="8705" max="8705" width="14" style="129" customWidth="1"/>
    <col min="8706" max="8955" width="9.140625" style="129"/>
    <col min="8956" max="8956" width="32.28515625" style="129" customWidth="1"/>
    <col min="8957" max="8957" width="12.7109375" style="129" customWidth="1"/>
    <col min="8958" max="8958" width="19.28515625" style="129" customWidth="1"/>
    <col min="8959" max="8959" width="13.140625" style="129" customWidth="1"/>
    <col min="8960" max="8960" width="21.7109375" style="129" customWidth="1"/>
    <col min="8961" max="8961" width="14" style="129" customWidth="1"/>
    <col min="8962" max="9211" width="9.140625" style="129"/>
    <col min="9212" max="9212" width="32.28515625" style="129" customWidth="1"/>
    <col min="9213" max="9213" width="12.7109375" style="129" customWidth="1"/>
    <col min="9214" max="9214" width="19.28515625" style="129" customWidth="1"/>
    <col min="9215" max="9215" width="13.140625" style="129" customWidth="1"/>
    <col min="9216" max="9216" width="21.7109375" style="129" customWidth="1"/>
    <col min="9217" max="9217" width="14" style="129" customWidth="1"/>
    <col min="9218" max="9467" width="9.140625" style="129"/>
    <col min="9468" max="9468" width="32.28515625" style="129" customWidth="1"/>
    <col min="9469" max="9469" width="12.7109375" style="129" customWidth="1"/>
    <col min="9470" max="9470" width="19.28515625" style="129" customWidth="1"/>
    <col min="9471" max="9471" width="13.140625" style="129" customWidth="1"/>
    <col min="9472" max="9472" width="21.7109375" style="129" customWidth="1"/>
    <col min="9473" max="9473" width="14" style="129" customWidth="1"/>
    <col min="9474" max="9723" width="9.140625" style="129"/>
    <col min="9724" max="9724" width="32.28515625" style="129" customWidth="1"/>
    <col min="9725" max="9725" width="12.7109375" style="129" customWidth="1"/>
    <col min="9726" max="9726" width="19.28515625" style="129" customWidth="1"/>
    <col min="9727" max="9727" width="13.140625" style="129" customWidth="1"/>
    <col min="9728" max="9728" width="21.7109375" style="129" customWidth="1"/>
    <col min="9729" max="9729" width="14" style="129" customWidth="1"/>
    <col min="9730" max="9979" width="9.140625" style="129"/>
    <col min="9980" max="9980" width="32.28515625" style="129" customWidth="1"/>
    <col min="9981" max="9981" width="12.7109375" style="129" customWidth="1"/>
    <col min="9982" max="9982" width="19.28515625" style="129" customWidth="1"/>
    <col min="9983" max="9983" width="13.140625" style="129" customWidth="1"/>
    <col min="9984" max="9984" width="21.7109375" style="129" customWidth="1"/>
    <col min="9985" max="9985" width="14" style="129" customWidth="1"/>
    <col min="9986" max="10235" width="9.140625" style="129"/>
    <col min="10236" max="10236" width="32.28515625" style="129" customWidth="1"/>
    <col min="10237" max="10237" width="12.7109375" style="129" customWidth="1"/>
    <col min="10238" max="10238" width="19.28515625" style="129" customWidth="1"/>
    <col min="10239" max="10239" width="13.140625" style="129" customWidth="1"/>
    <col min="10240" max="10240" width="21.7109375" style="129" customWidth="1"/>
    <col min="10241" max="10241" width="14" style="129" customWidth="1"/>
    <col min="10242" max="10491" width="9.140625" style="129"/>
    <col min="10492" max="10492" width="32.28515625" style="129" customWidth="1"/>
    <col min="10493" max="10493" width="12.7109375" style="129" customWidth="1"/>
    <col min="10494" max="10494" width="19.28515625" style="129" customWidth="1"/>
    <col min="10495" max="10495" width="13.140625" style="129" customWidth="1"/>
    <col min="10496" max="10496" width="21.7109375" style="129" customWidth="1"/>
    <col min="10497" max="10497" width="14" style="129" customWidth="1"/>
    <col min="10498" max="10747" width="9.140625" style="129"/>
    <col min="10748" max="10748" width="32.28515625" style="129" customWidth="1"/>
    <col min="10749" max="10749" width="12.7109375" style="129" customWidth="1"/>
    <col min="10750" max="10750" width="19.28515625" style="129" customWidth="1"/>
    <col min="10751" max="10751" width="13.140625" style="129" customWidth="1"/>
    <col min="10752" max="10752" width="21.7109375" style="129" customWidth="1"/>
    <col min="10753" max="10753" width="14" style="129" customWidth="1"/>
    <col min="10754" max="11003" width="9.140625" style="129"/>
    <col min="11004" max="11004" width="32.28515625" style="129" customWidth="1"/>
    <col min="11005" max="11005" width="12.7109375" style="129" customWidth="1"/>
    <col min="11006" max="11006" width="19.28515625" style="129" customWidth="1"/>
    <col min="11007" max="11007" width="13.140625" style="129" customWidth="1"/>
    <col min="11008" max="11008" width="21.7109375" style="129" customWidth="1"/>
    <col min="11009" max="11009" width="14" style="129" customWidth="1"/>
    <col min="11010" max="11259" width="9.140625" style="129"/>
    <col min="11260" max="11260" width="32.28515625" style="129" customWidth="1"/>
    <col min="11261" max="11261" width="12.7109375" style="129" customWidth="1"/>
    <col min="11262" max="11262" width="19.28515625" style="129" customWidth="1"/>
    <col min="11263" max="11263" width="13.140625" style="129" customWidth="1"/>
    <col min="11264" max="11264" width="21.7109375" style="129" customWidth="1"/>
    <col min="11265" max="11265" width="14" style="129" customWidth="1"/>
    <col min="11266" max="11515" width="9.140625" style="129"/>
    <col min="11516" max="11516" width="32.28515625" style="129" customWidth="1"/>
    <col min="11517" max="11517" width="12.7109375" style="129" customWidth="1"/>
    <col min="11518" max="11518" width="19.28515625" style="129" customWidth="1"/>
    <col min="11519" max="11519" width="13.140625" style="129" customWidth="1"/>
    <col min="11520" max="11520" width="21.7109375" style="129" customWidth="1"/>
    <col min="11521" max="11521" width="14" style="129" customWidth="1"/>
    <col min="11522" max="11771" width="9.140625" style="129"/>
    <col min="11772" max="11772" width="32.28515625" style="129" customWidth="1"/>
    <col min="11773" max="11773" width="12.7109375" style="129" customWidth="1"/>
    <col min="11774" max="11774" width="19.28515625" style="129" customWidth="1"/>
    <col min="11775" max="11775" width="13.140625" style="129" customWidth="1"/>
    <col min="11776" max="11776" width="21.7109375" style="129" customWidth="1"/>
    <col min="11777" max="11777" width="14" style="129" customWidth="1"/>
    <col min="11778" max="12027" width="9.140625" style="129"/>
    <col min="12028" max="12028" width="32.28515625" style="129" customWidth="1"/>
    <col min="12029" max="12029" width="12.7109375" style="129" customWidth="1"/>
    <col min="12030" max="12030" width="19.28515625" style="129" customWidth="1"/>
    <col min="12031" max="12031" width="13.140625" style="129" customWidth="1"/>
    <col min="12032" max="12032" width="21.7109375" style="129" customWidth="1"/>
    <col min="12033" max="12033" width="14" style="129" customWidth="1"/>
    <col min="12034" max="12283" width="9.140625" style="129"/>
    <col min="12284" max="12284" width="32.28515625" style="129" customWidth="1"/>
    <col min="12285" max="12285" width="12.7109375" style="129" customWidth="1"/>
    <col min="12286" max="12286" width="19.28515625" style="129" customWidth="1"/>
    <col min="12287" max="12287" width="13.140625" style="129" customWidth="1"/>
    <col min="12288" max="12288" width="21.7109375" style="129" customWidth="1"/>
    <col min="12289" max="12289" width="14" style="129" customWidth="1"/>
    <col min="12290" max="12539" width="9.140625" style="129"/>
    <col min="12540" max="12540" width="32.28515625" style="129" customWidth="1"/>
    <col min="12541" max="12541" width="12.7109375" style="129" customWidth="1"/>
    <col min="12542" max="12542" width="19.28515625" style="129" customWidth="1"/>
    <col min="12543" max="12543" width="13.140625" style="129" customWidth="1"/>
    <col min="12544" max="12544" width="21.7109375" style="129" customWidth="1"/>
    <col min="12545" max="12545" width="14" style="129" customWidth="1"/>
    <col min="12546" max="12795" width="9.140625" style="129"/>
    <col min="12796" max="12796" width="32.28515625" style="129" customWidth="1"/>
    <col min="12797" max="12797" width="12.7109375" style="129" customWidth="1"/>
    <col min="12798" max="12798" width="19.28515625" style="129" customWidth="1"/>
    <col min="12799" max="12799" width="13.140625" style="129" customWidth="1"/>
    <col min="12800" max="12800" width="21.7109375" style="129" customWidth="1"/>
    <col min="12801" max="12801" width="14" style="129" customWidth="1"/>
    <col min="12802" max="13051" width="9.140625" style="129"/>
    <col min="13052" max="13052" width="32.28515625" style="129" customWidth="1"/>
    <col min="13053" max="13053" width="12.7109375" style="129" customWidth="1"/>
    <col min="13054" max="13054" width="19.28515625" style="129" customWidth="1"/>
    <col min="13055" max="13055" width="13.140625" style="129" customWidth="1"/>
    <col min="13056" max="13056" width="21.7109375" style="129" customWidth="1"/>
    <col min="13057" max="13057" width="14" style="129" customWidth="1"/>
    <col min="13058" max="13307" width="9.140625" style="129"/>
    <col min="13308" max="13308" width="32.28515625" style="129" customWidth="1"/>
    <col min="13309" max="13309" width="12.7109375" style="129" customWidth="1"/>
    <col min="13310" max="13310" width="19.28515625" style="129" customWidth="1"/>
    <col min="13311" max="13311" width="13.140625" style="129" customWidth="1"/>
    <col min="13312" max="13312" width="21.7109375" style="129" customWidth="1"/>
    <col min="13313" max="13313" width="14" style="129" customWidth="1"/>
    <col min="13314" max="13563" width="9.140625" style="129"/>
    <col min="13564" max="13564" width="32.28515625" style="129" customWidth="1"/>
    <col min="13565" max="13565" width="12.7109375" style="129" customWidth="1"/>
    <col min="13566" max="13566" width="19.28515625" style="129" customWidth="1"/>
    <col min="13567" max="13567" width="13.140625" style="129" customWidth="1"/>
    <col min="13568" max="13568" width="21.7109375" style="129" customWidth="1"/>
    <col min="13569" max="13569" width="14" style="129" customWidth="1"/>
    <col min="13570" max="13819" width="9.140625" style="129"/>
    <col min="13820" max="13820" width="32.28515625" style="129" customWidth="1"/>
    <col min="13821" max="13821" width="12.7109375" style="129" customWidth="1"/>
    <col min="13822" max="13822" width="19.28515625" style="129" customWidth="1"/>
    <col min="13823" max="13823" width="13.140625" style="129" customWidth="1"/>
    <col min="13824" max="13824" width="21.7109375" style="129" customWidth="1"/>
    <col min="13825" max="13825" width="14" style="129" customWidth="1"/>
    <col min="13826" max="14075" width="9.140625" style="129"/>
    <col min="14076" max="14076" width="32.28515625" style="129" customWidth="1"/>
    <col min="14077" max="14077" width="12.7109375" style="129" customWidth="1"/>
    <col min="14078" max="14078" width="19.28515625" style="129" customWidth="1"/>
    <col min="14079" max="14079" width="13.140625" style="129" customWidth="1"/>
    <col min="14080" max="14080" width="21.7109375" style="129" customWidth="1"/>
    <col min="14081" max="14081" width="14" style="129" customWidth="1"/>
    <col min="14082" max="14331" width="9.140625" style="129"/>
    <col min="14332" max="14332" width="32.28515625" style="129" customWidth="1"/>
    <col min="14333" max="14333" width="12.7109375" style="129" customWidth="1"/>
    <col min="14334" max="14334" width="19.28515625" style="129" customWidth="1"/>
    <col min="14335" max="14335" width="13.140625" style="129" customWidth="1"/>
    <col min="14336" max="14336" width="21.7109375" style="129" customWidth="1"/>
    <col min="14337" max="14337" width="14" style="129" customWidth="1"/>
    <col min="14338" max="14587" width="9.140625" style="129"/>
    <col min="14588" max="14588" width="32.28515625" style="129" customWidth="1"/>
    <col min="14589" max="14589" width="12.7109375" style="129" customWidth="1"/>
    <col min="14590" max="14590" width="19.28515625" style="129" customWidth="1"/>
    <col min="14591" max="14591" width="13.140625" style="129" customWidth="1"/>
    <col min="14592" max="14592" width="21.7109375" style="129" customWidth="1"/>
    <col min="14593" max="14593" width="14" style="129" customWidth="1"/>
    <col min="14594" max="14843" width="9.140625" style="129"/>
    <col min="14844" max="14844" width="32.28515625" style="129" customWidth="1"/>
    <col min="14845" max="14845" width="12.7109375" style="129" customWidth="1"/>
    <col min="14846" max="14846" width="19.28515625" style="129" customWidth="1"/>
    <col min="14847" max="14847" width="13.140625" style="129" customWidth="1"/>
    <col min="14848" max="14848" width="21.7109375" style="129" customWidth="1"/>
    <col min="14849" max="14849" width="14" style="129" customWidth="1"/>
    <col min="14850" max="15099" width="9.140625" style="129"/>
    <col min="15100" max="15100" width="32.28515625" style="129" customWidth="1"/>
    <col min="15101" max="15101" width="12.7109375" style="129" customWidth="1"/>
    <col min="15102" max="15102" width="19.28515625" style="129" customWidth="1"/>
    <col min="15103" max="15103" width="13.140625" style="129" customWidth="1"/>
    <col min="15104" max="15104" width="21.7109375" style="129" customWidth="1"/>
    <col min="15105" max="15105" width="14" style="129" customWidth="1"/>
    <col min="15106" max="15355" width="9.140625" style="129"/>
    <col min="15356" max="15356" width="32.28515625" style="129" customWidth="1"/>
    <col min="15357" max="15357" width="12.7109375" style="129" customWidth="1"/>
    <col min="15358" max="15358" width="19.28515625" style="129" customWidth="1"/>
    <col min="15359" max="15359" width="13.140625" style="129" customWidth="1"/>
    <col min="15360" max="15360" width="21.7109375" style="129" customWidth="1"/>
    <col min="15361" max="15361" width="14" style="129" customWidth="1"/>
    <col min="15362" max="15611" width="9.140625" style="129"/>
    <col min="15612" max="15612" width="32.28515625" style="129" customWidth="1"/>
    <col min="15613" max="15613" width="12.7109375" style="129" customWidth="1"/>
    <col min="15614" max="15614" width="19.28515625" style="129" customWidth="1"/>
    <col min="15615" max="15615" width="13.140625" style="129" customWidth="1"/>
    <col min="15616" max="15616" width="21.7109375" style="129" customWidth="1"/>
    <col min="15617" max="15617" width="14" style="129" customWidth="1"/>
    <col min="15618" max="15867" width="9.140625" style="129"/>
    <col min="15868" max="15868" width="32.28515625" style="129" customWidth="1"/>
    <col min="15869" max="15869" width="12.7109375" style="129" customWidth="1"/>
    <col min="15870" max="15870" width="19.28515625" style="129" customWidth="1"/>
    <col min="15871" max="15871" width="13.140625" style="129" customWidth="1"/>
    <col min="15872" max="15872" width="21.7109375" style="129" customWidth="1"/>
    <col min="15873" max="15873" width="14" style="129" customWidth="1"/>
    <col min="15874" max="16123" width="9.140625" style="129"/>
    <col min="16124" max="16124" width="32.28515625" style="129" customWidth="1"/>
    <col min="16125" max="16125" width="12.7109375" style="129" customWidth="1"/>
    <col min="16126" max="16126" width="19.28515625" style="129" customWidth="1"/>
    <col min="16127" max="16127" width="13.140625" style="129" customWidth="1"/>
    <col min="16128" max="16128" width="21.7109375" style="129" customWidth="1"/>
    <col min="16129" max="16129" width="14" style="129" customWidth="1"/>
    <col min="16130" max="16384" width="9.140625" style="129"/>
  </cols>
  <sheetData>
    <row r="1" spans="1:4" ht="15.75" x14ac:dyDescent="0.25">
      <c r="A1" s="127"/>
      <c r="B1" s="128"/>
    </row>
    <row r="2" spans="1:4" ht="15.75" x14ac:dyDescent="0.25">
      <c r="A2" s="127"/>
      <c r="B2" s="128"/>
    </row>
    <row r="3" spans="1:4" ht="15.75" x14ac:dyDescent="0.25">
      <c r="A3" s="127"/>
      <c r="C3" s="128"/>
      <c r="D3" s="128"/>
    </row>
    <row r="4" spans="1:4" ht="15" x14ac:dyDescent="0.25">
      <c r="A4" s="197" t="s">
        <v>66</v>
      </c>
      <c r="B4" s="201"/>
      <c r="C4" s="201"/>
      <c r="D4" s="130"/>
    </row>
    <row r="5" spans="1:4" ht="15" x14ac:dyDescent="0.25">
      <c r="A5" s="197" t="s">
        <v>104</v>
      </c>
      <c r="B5" s="202"/>
      <c r="C5" s="202"/>
      <c r="D5" s="131"/>
    </row>
    <row r="6" spans="1:4" ht="15" x14ac:dyDescent="0.25">
      <c r="A6" s="132"/>
      <c r="B6" s="131"/>
      <c r="C6" s="131"/>
      <c r="D6" s="131"/>
    </row>
    <row r="7" spans="1:4" s="136" customFormat="1" ht="30" x14ac:dyDescent="0.25">
      <c r="A7" s="133"/>
      <c r="B7" s="134" t="s">
        <v>105</v>
      </c>
      <c r="C7" s="134" t="s">
        <v>106</v>
      </c>
      <c r="D7" s="135" t="s">
        <v>107</v>
      </c>
    </row>
    <row r="8" spans="1:4" s="136" customFormat="1" ht="15" x14ac:dyDescent="0.25">
      <c r="A8" s="137"/>
      <c r="B8" s="138"/>
      <c r="C8" s="138"/>
      <c r="D8" s="138"/>
    </row>
    <row r="9" spans="1:4" ht="15" customHeight="1" x14ac:dyDescent="0.25">
      <c r="A9" s="139" t="s">
        <v>108</v>
      </c>
      <c r="B9" s="140">
        <v>1080814</v>
      </c>
      <c r="C9" s="140">
        <v>56348</v>
      </c>
      <c r="D9" s="140">
        <f>SUM(B9:C9)</f>
        <v>1137162</v>
      </c>
    </row>
    <row r="10" spans="1:4" ht="14.25" x14ac:dyDescent="0.2">
      <c r="A10" s="138" t="s">
        <v>109</v>
      </c>
      <c r="B10" s="141">
        <v>0</v>
      </c>
      <c r="C10" s="141">
        <v>0</v>
      </c>
      <c r="D10" s="142">
        <f t="shared" ref="D10:D20" si="0">SUM(B10:C10)</f>
        <v>0</v>
      </c>
    </row>
    <row r="11" spans="1:4" ht="28.5" x14ac:dyDescent="0.2">
      <c r="A11" s="143" t="s">
        <v>110</v>
      </c>
      <c r="B11" s="141">
        <v>0</v>
      </c>
      <c r="C11" s="141">
        <v>38110</v>
      </c>
      <c r="D11" s="144">
        <f t="shared" si="0"/>
        <v>38110</v>
      </c>
    </row>
    <row r="12" spans="1:4" ht="14.25" x14ac:dyDescent="0.2">
      <c r="A12" s="138" t="s">
        <v>111</v>
      </c>
      <c r="B12" s="141">
        <v>0</v>
      </c>
      <c r="C12" s="141">
        <v>304</v>
      </c>
      <c r="D12" s="141">
        <f t="shared" si="0"/>
        <v>304</v>
      </c>
    </row>
    <row r="13" spans="1:4" ht="57" x14ac:dyDescent="0.2">
      <c r="A13" s="143" t="s">
        <v>112</v>
      </c>
      <c r="B13" s="141">
        <v>0</v>
      </c>
      <c r="C13" s="141">
        <v>0</v>
      </c>
      <c r="D13" s="141">
        <f t="shared" si="0"/>
        <v>0</v>
      </c>
    </row>
    <row r="14" spans="1:4" ht="15" customHeight="1" x14ac:dyDescent="0.25">
      <c r="A14" s="139" t="s">
        <v>113</v>
      </c>
      <c r="B14" s="145">
        <f>SUM(B9:B13)</f>
        <v>1080814</v>
      </c>
      <c r="C14" s="145">
        <f>SUM(C9:C13)</f>
        <v>94762</v>
      </c>
      <c r="D14" s="146">
        <f t="shared" si="0"/>
        <v>1175576</v>
      </c>
    </row>
    <row r="15" spans="1:4" ht="15" customHeight="1" x14ac:dyDescent="0.25">
      <c r="A15" s="139" t="s">
        <v>114</v>
      </c>
      <c r="B15" s="147">
        <v>1126356</v>
      </c>
      <c r="C15" s="147">
        <v>186418</v>
      </c>
      <c r="D15" s="147">
        <f t="shared" si="0"/>
        <v>1312774</v>
      </c>
    </row>
    <row r="16" spans="1:4" ht="14.25" x14ac:dyDescent="0.2">
      <c r="A16" s="138" t="s">
        <v>109</v>
      </c>
      <c r="B16" s="141">
        <v>0</v>
      </c>
      <c r="C16" s="141">
        <v>0</v>
      </c>
      <c r="D16" s="142">
        <f t="shared" si="0"/>
        <v>0</v>
      </c>
    </row>
    <row r="17" spans="1:5" ht="28.5" x14ac:dyDescent="0.2">
      <c r="A17" s="143" t="s">
        <v>110</v>
      </c>
      <c r="B17" s="141">
        <v>0</v>
      </c>
      <c r="C17" s="141">
        <v>54412</v>
      </c>
      <c r="D17" s="144">
        <f t="shared" si="0"/>
        <v>54412</v>
      </c>
    </row>
    <row r="18" spans="1:5" ht="14.25" x14ac:dyDescent="0.2">
      <c r="A18" s="138" t="s">
        <v>111</v>
      </c>
      <c r="B18" s="141">
        <v>0</v>
      </c>
      <c r="C18" s="141">
        <v>0</v>
      </c>
      <c r="D18" s="141">
        <f t="shared" si="0"/>
        <v>0</v>
      </c>
    </row>
    <row r="19" spans="1:5" ht="57" x14ac:dyDescent="0.2">
      <c r="A19" s="143" t="s">
        <v>112</v>
      </c>
      <c r="B19" s="141">
        <v>0</v>
      </c>
      <c r="C19" s="141">
        <v>0</v>
      </c>
      <c r="D19" s="141">
        <f t="shared" si="0"/>
        <v>0</v>
      </c>
    </row>
    <row r="20" spans="1:5" ht="15" x14ac:dyDescent="0.25">
      <c r="A20" s="139" t="s">
        <v>115</v>
      </c>
      <c r="B20" s="145">
        <f>SUM(B15:B19)</f>
        <v>1126356</v>
      </c>
      <c r="C20" s="145">
        <f>SUM(C15:C19)</f>
        <v>240830</v>
      </c>
      <c r="D20" s="146">
        <f t="shared" si="0"/>
        <v>1367186</v>
      </c>
    </row>
    <row r="21" spans="1:5" ht="15" x14ac:dyDescent="0.25">
      <c r="A21" s="148"/>
      <c r="B21" s="149"/>
      <c r="C21" s="149"/>
      <c r="D21" s="150"/>
    </row>
    <row r="22" spans="1:5" ht="15" x14ac:dyDescent="0.25">
      <c r="A22" s="148"/>
      <c r="B22" s="149"/>
      <c r="C22" s="149"/>
      <c r="D22" s="150"/>
    </row>
    <row r="23" spans="1:5" ht="15" x14ac:dyDescent="0.25">
      <c r="A23" s="151" t="s">
        <v>61</v>
      </c>
      <c r="B23" s="3"/>
      <c r="C23" s="152"/>
      <c r="D23" s="91" t="s">
        <v>62</v>
      </c>
    </row>
    <row r="24" spans="1:5" ht="14.25" x14ac:dyDescent="0.2">
      <c r="A24" s="151"/>
      <c r="B24" s="3"/>
      <c r="C24" s="131"/>
      <c r="D24" s="91"/>
    </row>
    <row r="25" spans="1:5" ht="15" x14ac:dyDescent="0.25">
      <c r="A25" s="151"/>
      <c r="B25" s="3"/>
      <c r="C25" s="152"/>
      <c r="D25" s="91"/>
    </row>
    <row r="26" spans="1:5" ht="15" x14ac:dyDescent="0.25">
      <c r="A26" s="151" t="s">
        <v>103</v>
      </c>
      <c r="B26" s="3"/>
      <c r="C26" s="152"/>
      <c r="D26" s="91" t="s">
        <v>64</v>
      </c>
    </row>
    <row r="27" spans="1:5" ht="14.25" x14ac:dyDescent="0.2">
      <c r="A27" s="153"/>
      <c r="B27" s="154"/>
      <c r="C27" s="154"/>
      <c r="D27" s="154"/>
    </row>
    <row r="28" spans="1:5" ht="14.25" x14ac:dyDescent="0.2">
      <c r="A28" s="155"/>
      <c r="B28" s="156"/>
      <c r="C28" s="131"/>
      <c r="D28" s="131"/>
    </row>
    <row r="29" spans="1:5" ht="14.25" x14ac:dyDescent="0.2">
      <c r="A29" s="155"/>
      <c r="B29" s="155"/>
      <c r="C29" s="131"/>
      <c r="D29" s="131"/>
    </row>
    <row r="30" spans="1:5" x14ac:dyDescent="0.2">
      <c r="A30"/>
      <c r="B30" s="157"/>
      <c r="E30" s="158"/>
    </row>
    <row r="31" spans="1:5" x14ac:dyDescent="0.2">
      <c r="A31"/>
      <c r="B31"/>
    </row>
    <row r="32" spans="1:5" x14ac:dyDescent="0.2">
      <c r="A32" s="159"/>
      <c r="B32" s="159"/>
      <c r="C32" s="160"/>
      <c r="D32" s="160"/>
    </row>
    <row r="33" spans="1:2" x14ac:dyDescent="0.2">
      <c r="A33"/>
      <c r="B33"/>
    </row>
    <row r="34" spans="1:2" x14ac:dyDescent="0.2">
      <c r="A34" s="161"/>
      <c r="B34" s="161"/>
    </row>
    <row r="35" spans="1:2" x14ac:dyDescent="0.2">
      <c r="A35" s="136"/>
    </row>
  </sheetData>
  <mergeCells count="2"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A31" sqref="A31"/>
    </sheetView>
  </sheetViews>
  <sheetFormatPr defaultRowHeight="12.75" x14ac:dyDescent="0.2"/>
  <cols>
    <col min="1" max="1" width="142.85546875" customWidth="1"/>
  </cols>
  <sheetData>
    <row r="1" spans="1:1" ht="14.25" x14ac:dyDescent="0.2">
      <c r="A1" s="171" t="s">
        <v>116</v>
      </c>
    </row>
    <row r="2" spans="1:1" ht="14.25" x14ac:dyDescent="0.2">
      <c r="A2" s="155"/>
    </row>
    <row r="3" spans="1:1" ht="14.25" x14ac:dyDescent="0.2">
      <c r="A3" s="172" t="s">
        <v>117</v>
      </c>
    </row>
    <row r="4" spans="1:1" ht="14.25" x14ac:dyDescent="0.2">
      <c r="A4" s="172" t="s">
        <v>118</v>
      </c>
    </row>
    <row r="5" spans="1:1" ht="14.25" x14ac:dyDescent="0.2">
      <c r="A5" s="172" t="s">
        <v>119</v>
      </c>
    </row>
    <row r="6" spans="1:1" ht="14.25" x14ac:dyDescent="0.2">
      <c r="A6" s="172" t="s">
        <v>120</v>
      </c>
    </row>
    <row r="7" spans="1:1" ht="14.25" x14ac:dyDescent="0.2">
      <c r="A7" s="173"/>
    </row>
    <row r="8" spans="1:1" ht="28.5" x14ac:dyDescent="0.2">
      <c r="A8" s="173" t="s">
        <v>121</v>
      </c>
    </row>
    <row r="9" spans="1:1" ht="14.25" x14ac:dyDescent="0.2">
      <c r="A9" s="173"/>
    </row>
    <row r="10" spans="1:1" ht="14.25" x14ac:dyDescent="0.2">
      <c r="A10" s="173" t="s">
        <v>122</v>
      </c>
    </row>
    <row r="11" spans="1:1" ht="28.5" x14ac:dyDescent="0.2">
      <c r="A11" s="173" t="s">
        <v>123</v>
      </c>
    </row>
    <row r="12" spans="1:1" ht="28.5" x14ac:dyDescent="0.2">
      <c r="A12" s="173" t="s">
        <v>124</v>
      </c>
    </row>
    <row r="13" spans="1:1" ht="42.75" x14ac:dyDescent="0.2">
      <c r="A13" s="173" t="s">
        <v>125</v>
      </c>
    </row>
    <row r="14" spans="1:1" ht="14.25" x14ac:dyDescent="0.2">
      <c r="A14" s="173" t="s">
        <v>126</v>
      </c>
    </row>
    <row r="15" spans="1:1" ht="28.5" x14ac:dyDescent="0.2">
      <c r="A15" s="173" t="s">
        <v>127</v>
      </c>
    </row>
    <row r="16" spans="1:1" ht="28.5" x14ac:dyDescent="0.2">
      <c r="A16" s="173" t="s">
        <v>173</v>
      </c>
    </row>
    <row r="17" spans="1:1" ht="14.25" x14ac:dyDescent="0.2">
      <c r="A17" s="173" t="s">
        <v>128</v>
      </c>
    </row>
    <row r="18" spans="1:1" ht="28.5" x14ac:dyDescent="0.2">
      <c r="A18" s="173" t="s">
        <v>129</v>
      </c>
    </row>
    <row r="19" spans="1:1" ht="14.25" x14ac:dyDescent="0.2">
      <c r="A19" s="173" t="s">
        <v>130</v>
      </c>
    </row>
    <row r="20" spans="1:1" ht="28.5" x14ac:dyDescent="0.2">
      <c r="A20" s="173" t="s">
        <v>131</v>
      </c>
    </row>
    <row r="21" spans="1:1" ht="14.25" x14ac:dyDescent="0.2">
      <c r="A21" s="173" t="s">
        <v>132</v>
      </c>
    </row>
    <row r="22" spans="1:1" ht="14.25" x14ac:dyDescent="0.2">
      <c r="A22" s="173" t="s">
        <v>133</v>
      </c>
    </row>
    <row r="23" spans="1:1" ht="14.25" x14ac:dyDescent="0.2">
      <c r="A23" s="173" t="s">
        <v>134</v>
      </c>
    </row>
    <row r="24" spans="1:1" ht="14.25" x14ac:dyDescent="0.2">
      <c r="A24" s="173" t="s">
        <v>135</v>
      </c>
    </row>
    <row r="25" spans="1:1" ht="14.25" x14ac:dyDescent="0.2">
      <c r="A25" s="173" t="s">
        <v>136</v>
      </c>
    </row>
    <row r="26" spans="1:1" ht="14.25" x14ac:dyDescent="0.2">
      <c r="A26" s="173" t="s">
        <v>137</v>
      </c>
    </row>
    <row r="27" spans="1:1" ht="28.5" x14ac:dyDescent="0.2">
      <c r="A27" s="173" t="s">
        <v>138</v>
      </c>
    </row>
    <row r="28" spans="1:1" ht="28.5" x14ac:dyDescent="0.2">
      <c r="A28" s="173" t="s">
        <v>139</v>
      </c>
    </row>
    <row r="29" spans="1:1" ht="28.5" x14ac:dyDescent="0.2">
      <c r="A29" s="173" t="s">
        <v>140</v>
      </c>
    </row>
    <row r="30" spans="1:1" ht="28.5" x14ac:dyDescent="0.2">
      <c r="A30" s="173" t="s">
        <v>141</v>
      </c>
    </row>
    <row r="31" spans="1:1" ht="28.5" x14ac:dyDescent="0.2">
      <c r="A31" s="173" t="s">
        <v>142</v>
      </c>
    </row>
    <row r="32" spans="1:1" ht="14.25" x14ac:dyDescent="0.2">
      <c r="A32" s="173" t="s">
        <v>143</v>
      </c>
    </row>
    <row r="33" spans="1:7" ht="14.25" x14ac:dyDescent="0.2">
      <c r="A33" s="173"/>
    </row>
    <row r="34" spans="1:7" ht="14.25" x14ac:dyDescent="0.2">
      <c r="A34" s="173"/>
    </row>
    <row r="35" spans="1:7" ht="14.25" x14ac:dyDescent="0.2">
      <c r="A35" s="173"/>
    </row>
    <row r="36" spans="1:7" ht="14.25" x14ac:dyDescent="0.2">
      <c r="A36" s="173"/>
    </row>
    <row r="37" spans="1:7" ht="14.25" x14ac:dyDescent="0.2">
      <c r="A37" s="173"/>
    </row>
    <row r="38" spans="1:7" ht="15.75" customHeight="1" x14ac:dyDescent="0.2">
      <c r="A38" s="173" t="s">
        <v>146</v>
      </c>
      <c r="G38" s="169"/>
    </row>
    <row r="39" spans="1:7" ht="14.25" x14ac:dyDescent="0.2">
      <c r="A39" s="173"/>
    </row>
    <row r="40" spans="1:7" ht="14.25" x14ac:dyDescent="0.2">
      <c r="A40" s="174"/>
    </row>
    <row r="41" spans="1:7" ht="15.75" x14ac:dyDescent="0.2">
      <c r="A41" s="175" t="s">
        <v>145</v>
      </c>
      <c r="F41" s="170" t="s">
        <v>144</v>
      </c>
      <c r="G41" s="17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A31" sqref="A31:C34"/>
    </sheetView>
  </sheetViews>
  <sheetFormatPr defaultRowHeight="12.75" x14ac:dyDescent="0.2"/>
  <cols>
    <col min="1" max="1" width="26.28515625" customWidth="1"/>
    <col min="2" max="2" width="47.42578125" customWidth="1"/>
    <col min="3" max="3" width="31.7109375" customWidth="1"/>
    <col min="4" max="4" width="22.5703125" customWidth="1"/>
    <col min="5" max="5" width="26.85546875" customWidth="1"/>
  </cols>
  <sheetData>
    <row r="1" spans="1:5" ht="14.25" x14ac:dyDescent="0.2">
      <c r="A1" s="155"/>
      <c r="B1" s="155"/>
      <c r="C1" s="155" t="s">
        <v>162</v>
      </c>
      <c r="D1" s="155"/>
      <c r="E1" s="155"/>
    </row>
    <row r="2" spans="1:5" ht="14.25" x14ac:dyDescent="0.2">
      <c r="A2" s="155"/>
      <c r="B2" s="155"/>
      <c r="C2" s="155" t="s">
        <v>163</v>
      </c>
      <c r="D2" s="155"/>
      <c r="E2" s="155"/>
    </row>
    <row r="3" spans="1:5" ht="14.25" x14ac:dyDescent="0.2">
      <c r="A3" s="155"/>
      <c r="B3" s="155"/>
      <c r="C3" s="155" t="s">
        <v>164</v>
      </c>
      <c r="D3" s="155"/>
      <c r="E3" s="155"/>
    </row>
    <row r="4" spans="1:5" ht="14.25" x14ac:dyDescent="0.2">
      <c r="A4" s="155"/>
      <c r="B4" s="155"/>
      <c r="C4" s="155" t="s">
        <v>165</v>
      </c>
      <c r="D4" s="155"/>
      <c r="E4" s="155"/>
    </row>
    <row r="5" spans="1:5" ht="14.25" x14ac:dyDescent="0.2">
      <c r="A5" s="155"/>
      <c r="B5" s="155"/>
      <c r="C5" s="155" t="s">
        <v>166</v>
      </c>
      <c r="D5" s="155"/>
      <c r="E5" s="155"/>
    </row>
    <row r="6" spans="1:5" ht="14.25" x14ac:dyDescent="0.2">
      <c r="A6" s="155"/>
      <c r="B6" s="155"/>
      <c r="C6" s="155"/>
      <c r="D6" s="155"/>
      <c r="E6" s="155"/>
    </row>
    <row r="7" spans="1:5" ht="14.25" x14ac:dyDescent="0.2">
      <c r="A7" s="155"/>
      <c r="B7" s="174" t="s">
        <v>147</v>
      </c>
      <c r="C7" s="155"/>
      <c r="D7" s="155"/>
      <c r="E7" s="155"/>
    </row>
    <row r="8" spans="1:5" ht="14.25" x14ac:dyDescent="0.2">
      <c r="A8" s="155"/>
      <c r="B8" s="168" t="s">
        <v>148</v>
      </c>
      <c r="C8" s="155"/>
      <c r="D8" s="155"/>
      <c r="E8" s="155"/>
    </row>
    <row r="9" spans="1:5" ht="14.25" x14ac:dyDescent="0.2">
      <c r="A9" s="155"/>
      <c r="B9" s="174" t="s">
        <v>149</v>
      </c>
      <c r="C9" s="155"/>
      <c r="D9" s="155"/>
      <c r="E9" s="155"/>
    </row>
    <row r="10" spans="1:5" ht="14.25" x14ac:dyDescent="0.2">
      <c r="A10" s="155"/>
      <c r="B10" s="174" t="s">
        <v>150</v>
      </c>
      <c r="C10" s="155"/>
      <c r="D10" s="155"/>
      <c r="E10" s="155"/>
    </row>
    <row r="11" spans="1:5" ht="14.25" x14ac:dyDescent="0.2">
      <c r="A11" s="155"/>
      <c r="B11" s="155"/>
      <c r="C11" s="155"/>
      <c r="D11" s="155"/>
      <c r="E11" s="155"/>
    </row>
    <row r="12" spans="1:5" ht="14.25" x14ac:dyDescent="0.2">
      <c r="A12" s="205" t="s">
        <v>151</v>
      </c>
      <c r="B12" s="206"/>
      <c r="C12" s="206"/>
      <c r="D12" s="155"/>
      <c r="E12" s="155"/>
    </row>
    <row r="13" spans="1:5" ht="14.25" x14ac:dyDescent="0.2">
      <c r="A13" s="206" t="s">
        <v>118</v>
      </c>
      <c r="B13" s="206"/>
      <c r="C13" s="206"/>
      <c r="D13" s="155"/>
      <c r="E13" s="155"/>
    </row>
    <row r="14" spans="1:5" ht="14.25" x14ac:dyDescent="0.2">
      <c r="A14" s="206" t="s">
        <v>152</v>
      </c>
      <c r="B14" s="206"/>
      <c r="C14" s="206"/>
      <c r="D14" s="155"/>
      <c r="E14" s="155"/>
    </row>
    <row r="15" spans="1:5" ht="14.25" x14ac:dyDescent="0.2">
      <c r="A15" s="206" t="s">
        <v>153</v>
      </c>
      <c r="B15" s="206"/>
      <c r="C15" s="206"/>
      <c r="D15" s="155"/>
      <c r="E15" s="155"/>
    </row>
    <row r="16" spans="1:5" ht="14.25" x14ac:dyDescent="0.2">
      <c r="A16" s="155" t="s">
        <v>154</v>
      </c>
      <c r="B16" s="155"/>
      <c r="C16" s="155"/>
      <c r="D16" s="155"/>
      <c r="E16" s="155"/>
    </row>
    <row r="17" spans="1:5" ht="14.25" x14ac:dyDescent="0.2">
      <c r="A17" s="155"/>
      <c r="B17" s="155"/>
      <c r="C17" s="155"/>
      <c r="D17" s="155"/>
      <c r="E17" s="155"/>
    </row>
    <row r="18" spans="1:5" ht="14.25" x14ac:dyDescent="0.2">
      <c r="A18" s="155"/>
      <c r="B18" s="155"/>
      <c r="C18" s="155"/>
      <c r="D18" s="155"/>
      <c r="E18" s="155"/>
    </row>
    <row r="19" spans="1:5" ht="14.25" x14ac:dyDescent="0.2">
      <c r="A19" s="203" t="s">
        <v>155</v>
      </c>
      <c r="B19" s="203"/>
      <c r="C19" s="203"/>
      <c r="D19" s="203" t="s">
        <v>156</v>
      </c>
      <c r="E19" s="203" t="s">
        <v>157</v>
      </c>
    </row>
    <row r="20" spans="1:5" ht="30" customHeight="1" x14ac:dyDescent="0.2">
      <c r="A20" s="204" t="s">
        <v>158</v>
      </c>
      <c r="B20" s="207" t="s">
        <v>171</v>
      </c>
      <c r="C20" s="207" t="s">
        <v>172</v>
      </c>
      <c r="D20" s="203"/>
      <c r="E20" s="203"/>
    </row>
    <row r="21" spans="1:5" ht="41.25" customHeight="1" x14ac:dyDescent="0.2">
      <c r="A21" s="204"/>
      <c r="B21" s="208"/>
      <c r="C21" s="208"/>
      <c r="D21" s="203"/>
      <c r="E21" s="203"/>
    </row>
    <row r="22" spans="1:5" ht="22.5" customHeight="1" x14ac:dyDescent="0.2">
      <c r="A22" s="204"/>
      <c r="B22" s="208"/>
      <c r="C22" s="208"/>
      <c r="D22" s="203"/>
      <c r="E22" s="203"/>
    </row>
    <row r="23" spans="1:5" ht="21.75" customHeight="1" x14ac:dyDescent="0.2">
      <c r="A23" s="204"/>
      <c r="B23" s="209"/>
      <c r="C23" s="209"/>
      <c r="D23" s="203"/>
      <c r="E23" s="203"/>
    </row>
    <row r="24" spans="1:5" ht="14.25" x14ac:dyDescent="0.2">
      <c r="A24" s="176">
        <v>1</v>
      </c>
      <c r="B24" s="176">
        <v>2</v>
      </c>
      <c r="C24" s="176">
        <v>3</v>
      </c>
      <c r="D24" s="176">
        <v>4</v>
      </c>
      <c r="E24" s="176">
        <v>5</v>
      </c>
    </row>
    <row r="25" spans="1:5" ht="35.25" customHeight="1" x14ac:dyDescent="0.2">
      <c r="A25" s="176" t="s">
        <v>159</v>
      </c>
      <c r="B25" s="176" t="s">
        <v>160</v>
      </c>
      <c r="C25" s="177">
        <v>0.97965599999999997</v>
      </c>
      <c r="D25" s="176" t="s">
        <v>161</v>
      </c>
      <c r="E25" s="176" t="s">
        <v>161</v>
      </c>
    </row>
    <row r="26" spans="1:5" ht="14.25" x14ac:dyDescent="0.2">
      <c r="A26" s="155"/>
      <c r="B26" s="155"/>
      <c r="C26" s="155"/>
      <c r="D26" s="155"/>
      <c r="E26" s="155"/>
    </row>
    <row r="27" spans="1:5" ht="14.25" x14ac:dyDescent="0.2">
      <c r="A27" s="155"/>
      <c r="B27" s="155"/>
      <c r="C27" s="155"/>
      <c r="D27" s="155"/>
      <c r="E27" s="155"/>
    </row>
    <row r="28" spans="1:5" ht="14.25" x14ac:dyDescent="0.2">
      <c r="A28" s="155"/>
      <c r="B28" s="155"/>
      <c r="C28" s="155"/>
      <c r="D28" s="155"/>
      <c r="E28" s="155"/>
    </row>
    <row r="29" spans="1:5" ht="14.25" x14ac:dyDescent="0.2">
      <c r="A29" s="155"/>
      <c r="B29" s="155"/>
      <c r="C29" s="155"/>
      <c r="D29" s="155"/>
      <c r="E29" s="155"/>
    </row>
    <row r="30" spans="1:5" ht="14.25" x14ac:dyDescent="0.2">
      <c r="A30" s="155"/>
      <c r="B30" s="155"/>
      <c r="C30" s="155"/>
      <c r="D30" s="155"/>
      <c r="E30" s="155"/>
    </row>
    <row r="31" spans="1:5" ht="14.25" x14ac:dyDescent="0.2">
      <c r="A31" s="155" t="s">
        <v>167</v>
      </c>
      <c r="B31" s="155" t="s">
        <v>168</v>
      </c>
      <c r="C31" s="155"/>
      <c r="D31" s="155"/>
      <c r="E31" s="155"/>
    </row>
    <row r="32" spans="1:5" ht="14.25" x14ac:dyDescent="0.2">
      <c r="A32" s="155"/>
      <c r="B32" s="155"/>
      <c r="C32" s="155"/>
      <c r="D32" s="155"/>
      <c r="E32" s="155"/>
    </row>
    <row r="33" spans="1:5" ht="14.25" x14ac:dyDescent="0.2">
      <c r="A33" s="155"/>
      <c r="B33" s="155"/>
      <c r="C33" s="155"/>
      <c r="D33" s="155"/>
      <c r="E33" s="155"/>
    </row>
    <row r="34" spans="1:5" ht="14.25" x14ac:dyDescent="0.2">
      <c r="A34" s="155" t="s">
        <v>169</v>
      </c>
      <c r="B34" s="155" t="s">
        <v>170</v>
      </c>
      <c r="C34" s="155"/>
      <c r="D34" s="155"/>
      <c r="E34" s="155"/>
    </row>
  </sheetData>
  <mergeCells count="10">
    <mergeCell ref="A19:C19"/>
    <mergeCell ref="D19:D23"/>
    <mergeCell ref="E19:E23"/>
    <mergeCell ref="A20:A23"/>
    <mergeCell ref="A12:C12"/>
    <mergeCell ref="A13:C13"/>
    <mergeCell ref="A14:C14"/>
    <mergeCell ref="A15:C15"/>
    <mergeCell ref="B20:B23"/>
    <mergeCell ref="C20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6" workbookViewId="0">
      <selection activeCell="B32" sqref="B32"/>
    </sheetView>
  </sheetViews>
  <sheetFormatPr defaultRowHeight="12.75" x14ac:dyDescent="0.2"/>
  <cols>
    <col min="1" max="1" width="62.28515625" customWidth="1"/>
    <col min="2" max="2" width="22.28515625" customWidth="1"/>
    <col min="3" max="3" width="21.85546875" customWidth="1"/>
  </cols>
  <sheetData>
    <row r="1" spans="1:3" ht="15.75" x14ac:dyDescent="0.2">
      <c r="A1" s="178"/>
      <c r="B1" s="178"/>
      <c r="C1" s="179"/>
    </row>
    <row r="2" spans="1:3" ht="15.75" x14ac:dyDescent="0.2">
      <c r="A2" s="210" t="s">
        <v>174</v>
      </c>
      <c r="B2" s="210"/>
      <c r="C2" s="210"/>
    </row>
    <row r="3" spans="1:3" ht="15.75" x14ac:dyDescent="0.2">
      <c r="A3" s="210" t="s">
        <v>175</v>
      </c>
      <c r="B3" s="210"/>
      <c r="C3" s="210"/>
    </row>
    <row r="4" spans="1:3" ht="15.75" x14ac:dyDescent="0.2">
      <c r="A4" s="210" t="s">
        <v>176</v>
      </c>
      <c r="B4" s="211"/>
      <c r="C4" s="211"/>
    </row>
    <row r="5" spans="1:3" ht="15.75" x14ac:dyDescent="0.2">
      <c r="A5" s="210" t="s">
        <v>177</v>
      </c>
      <c r="B5" s="211"/>
      <c r="C5" s="211"/>
    </row>
    <row r="6" spans="1:3" ht="15.75" x14ac:dyDescent="0.2">
      <c r="A6" s="210" t="s">
        <v>178</v>
      </c>
      <c r="B6" s="211"/>
      <c r="C6" s="211"/>
    </row>
    <row r="7" spans="1:3" ht="16.5" thickBot="1" x14ac:dyDescent="0.25">
      <c r="A7" s="178"/>
      <c r="B7" s="178"/>
      <c r="C7" s="180"/>
    </row>
    <row r="8" spans="1:3" ht="81.75" customHeight="1" x14ac:dyDescent="0.2">
      <c r="A8" s="181" t="s">
        <v>179</v>
      </c>
      <c r="B8" s="182" t="s">
        <v>180</v>
      </c>
      <c r="C8" s="182" t="s">
        <v>181</v>
      </c>
    </row>
    <row r="9" spans="1:3" ht="48.75" customHeight="1" x14ac:dyDescent="0.2">
      <c r="A9" s="183" t="s">
        <v>182</v>
      </c>
      <c r="B9" s="184" t="s">
        <v>183</v>
      </c>
      <c r="C9" s="185">
        <v>0.129</v>
      </c>
    </row>
    <row r="10" spans="1:3" ht="43.5" customHeight="1" x14ac:dyDescent="0.2">
      <c r="A10" s="183" t="s">
        <v>184</v>
      </c>
      <c r="B10" s="184" t="s">
        <v>185</v>
      </c>
      <c r="C10" s="185">
        <v>5.7000000000000002E-2</v>
      </c>
    </row>
    <row r="11" spans="1:3" ht="57.75" customHeight="1" x14ac:dyDescent="0.2">
      <c r="A11" s="183" t="s">
        <v>186</v>
      </c>
      <c r="B11" s="184" t="s">
        <v>187</v>
      </c>
      <c r="C11" s="185">
        <v>7.0000000000000001E-3</v>
      </c>
    </row>
    <row r="12" spans="1:3" ht="75.75" customHeight="1" x14ac:dyDescent="0.2">
      <c r="A12" s="183" t="s">
        <v>188</v>
      </c>
      <c r="B12" s="184" t="s">
        <v>185</v>
      </c>
      <c r="C12" s="185">
        <v>0</v>
      </c>
    </row>
    <row r="13" spans="1:3" ht="14.25" x14ac:dyDescent="0.2">
      <c r="A13" s="186" t="s">
        <v>189</v>
      </c>
      <c r="B13" s="184" t="s">
        <v>190</v>
      </c>
      <c r="C13" s="185">
        <v>0.16700000000000001</v>
      </c>
    </row>
    <row r="14" spans="1:3" ht="14.25" x14ac:dyDescent="0.2">
      <c r="A14" s="186" t="s">
        <v>191</v>
      </c>
      <c r="B14" s="184" t="s">
        <v>192</v>
      </c>
      <c r="C14" s="185">
        <v>0.14699999999999999</v>
      </c>
    </row>
    <row r="15" spans="1:3" ht="14.25" x14ac:dyDescent="0.2">
      <c r="A15" s="186" t="s">
        <v>193</v>
      </c>
      <c r="B15" s="184" t="s">
        <v>194</v>
      </c>
      <c r="C15" s="185">
        <v>0.10199999999999999</v>
      </c>
    </row>
    <row r="16" spans="1:3" ht="14.25" x14ac:dyDescent="0.2">
      <c r="A16" s="186" t="s">
        <v>195</v>
      </c>
      <c r="B16" s="184" t="s">
        <v>196</v>
      </c>
      <c r="C16" s="185">
        <v>0.59499999999999997</v>
      </c>
    </row>
    <row r="17" spans="1:3" ht="59.25" customHeight="1" x14ac:dyDescent="0.2">
      <c r="A17" s="187" t="s">
        <v>197</v>
      </c>
      <c r="B17" s="188" t="s">
        <v>183</v>
      </c>
      <c r="C17" s="189">
        <v>2.8E-3</v>
      </c>
    </row>
    <row r="18" spans="1:3" ht="62.25" customHeight="1" x14ac:dyDescent="0.2">
      <c r="A18" s="187" t="s">
        <v>198</v>
      </c>
      <c r="B18" s="188" t="s">
        <v>183</v>
      </c>
      <c r="C18" s="189">
        <v>1.3899999999999999E-2</v>
      </c>
    </row>
    <row r="19" spans="1:3" ht="47.25" customHeight="1" x14ac:dyDescent="0.2">
      <c r="A19" s="190" t="s">
        <v>199</v>
      </c>
      <c r="B19" s="191">
        <v>0.18</v>
      </c>
      <c r="C19" s="192">
        <v>0.16700000000000001</v>
      </c>
    </row>
    <row r="23" spans="1:3" ht="14.25" x14ac:dyDescent="0.2">
      <c r="A23" s="155" t="s">
        <v>167</v>
      </c>
      <c r="B23" s="155" t="s">
        <v>200</v>
      </c>
      <c r="C23" s="155"/>
    </row>
    <row r="24" spans="1:3" ht="14.25" x14ac:dyDescent="0.2">
      <c r="A24" s="155"/>
      <c r="B24" s="155"/>
      <c r="C24" s="155"/>
    </row>
    <row r="25" spans="1:3" ht="14.25" x14ac:dyDescent="0.2">
      <c r="A25" s="155"/>
      <c r="B25" s="155"/>
      <c r="C25" s="155"/>
    </row>
    <row r="26" spans="1:3" ht="14.25" x14ac:dyDescent="0.2">
      <c r="A26" s="155" t="s">
        <v>169</v>
      </c>
      <c r="B26" s="155" t="s">
        <v>201</v>
      </c>
      <c r="C26" s="155"/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офп</vt:lpstr>
      <vt:lpstr>осп</vt:lpstr>
      <vt:lpstr>ОДДС</vt:lpstr>
      <vt:lpstr>капитал</vt:lpstr>
      <vt:lpstr>Примечание</vt:lpstr>
      <vt:lpstr>Приложение 2</vt:lpstr>
      <vt:lpstr>Экономические нормативы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2018-07-09T04:07:31Z</cp:lastPrinted>
  <dcterms:created xsi:type="dcterms:W3CDTF">1996-10-08T23:32:33Z</dcterms:created>
  <dcterms:modified xsi:type="dcterms:W3CDTF">2018-10-18T07:39:34Z</dcterms:modified>
</cp:coreProperties>
</file>