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_otorbaev\Documents\Фин.отчетность\ежемесячный\кырг\"/>
    </mc:Choice>
  </mc:AlternateContent>
  <bookViews>
    <workbookView xWindow="0" yWindow="0" windowWidth="20490" windowHeight="7755"/>
  </bookViews>
  <sheets>
    <sheet name="офп" sheetId="3" r:id="rId1"/>
    <sheet name="осп" sheetId="5" r:id="rId2"/>
  </sheets>
  <definedNames>
    <definedName name="_xlnm.Print_Area" localSheetId="1">осп!$A$1:$C$39</definedName>
  </definedNames>
  <calcPr calcId="152511"/>
</workbook>
</file>

<file path=xl/calcChain.xml><?xml version="1.0" encoding="utf-8"?>
<calcChain xmlns="http://schemas.openxmlformats.org/spreadsheetml/2006/main">
  <c r="B48" i="3" l="1"/>
  <c r="D46" i="3"/>
  <c r="C46" i="3"/>
  <c r="B46" i="3"/>
  <c r="D38" i="3"/>
  <c r="D48" i="3" s="1"/>
  <c r="C38" i="3"/>
  <c r="C48" i="3" s="1"/>
  <c r="B38" i="3"/>
  <c r="B20" i="3"/>
  <c r="D19" i="3"/>
  <c r="C19" i="3"/>
  <c r="B19" i="3"/>
  <c r="D16" i="3"/>
  <c r="D20" i="3" s="1"/>
  <c r="C16" i="3"/>
  <c r="C20" i="3" s="1"/>
  <c r="B16" i="3"/>
  <c r="D11" i="3"/>
  <c r="C11" i="3"/>
  <c r="C26" i="3" s="1"/>
  <c r="B11" i="3"/>
  <c r="B26" i="3" s="1"/>
  <c r="C17" i="5"/>
  <c r="B17" i="5"/>
  <c r="C11" i="5"/>
  <c r="C19" i="5" s="1"/>
  <c r="C21" i="5" s="1"/>
  <c r="C25" i="5" s="1"/>
  <c r="C28" i="5" s="1"/>
  <c r="C30" i="5" s="1"/>
  <c r="C31" i="5" s="1"/>
  <c r="B11" i="5"/>
  <c r="B19" i="5" s="1"/>
  <c r="B21" i="5" s="1"/>
  <c r="B25" i="5" s="1"/>
  <c r="B28" i="5" s="1"/>
  <c r="B30" i="5" s="1"/>
  <c r="B31" i="5" s="1"/>
  <c r="C9" i="5"/>
  <c r="B9" i="5"/>
  <c r="D26" i="3" l="1"/>
</calcChain>
</file>

<file path=xl/sharedStrings.xml><?xml version="1.0" encoding="utf-8"?>
<sst xmlns="http://schemas.openxmlformats.org/spreadsheetml/2006/main" count="76" uniqueCount="64">
  <si>
    <t>Дженбаева Э.Т.</t>
  </si>
  <si>
    <t>Илебаев Н.Э.</t>
  </si>
  <si>
    <t>КАПИТАЛ</t>
  </si>
  <si>
    <t>декабрь 2015 г.</t>
  </si>
  <si>
    <t>АКТИВДЕР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</si>
  <si>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</si>
  <si>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</si>
  <si>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</si>
  <si>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Активдердин баары</t>
  </si>
  <si>
    <t>Инвестициялар, удерживаемые до погашения</t>
  </si>
  <si>
    <t>Башка банктарда жана финансылык мекемелердеги каражаттар</t>
  </si>
  <si>
    <t>Башка банктарга жана финансылык мекемелерге берилген насыялар</t>
  </si>
  <si>
    <t>Минус чыгашаларды жана жоготууларды жабуу үчүн резерв</t>
  </si>
  <si>
    <t>Банктарга жана башка финансылык мекемелерге берилген насыялар</t>
  </si>
  <si>
    <t>Кардарларга берилген насыялар</t>
  </si>
  <si>
    <t>Кардарларга насыялардын жыйынтыгы</t>
  </si>
  <si>
    <t>Таза насыялардын жыйынтыгы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</si>
  <si>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</si>
  <si>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- “РЕПО” күрөө келишими менен чектелген</t>
  </si>
  <si>
    <t>Негизги каражаттар жана материалдык эмес активдер</t>
  </si>
  <si>
    <t>Башка активдер</t>
  </si>
  <si>
    <t>Активдердин жыйынтыгы</t>
  </si>
  <si>
    <t>МИЛДЕТТЕНМЕЛЕР ЖАНА КАПИТАЛ</t>
  </si>
  <si>
    <t>МИЛДЕТТЕНМЕЛЕР</t>
  </si>
  <si>
    <t>Башка банкттардын жанан финасылык мекемелердин  эсептери жана аманттары</t>
  </si>
  <si>
    <t>Кардарлардын эсептери жана аманаттары</t>
  </si>
  <si>
    <t>Башка тартылган каражаттар</t>
  </si>
  <si>
    <t>Кезектеги налогтук кирешеге кредитордук карыз</t>
  </si>
  <si>
    <t>Кийинкиге калтырылган салык милдеттенмеси</t>
  </si>
  <si>
    <t>Башка милдеттенмелер</t>
  </si>
  <si>
    <t>Милдеттенмелердин баары</t>
  </si>
  <si>
    <t>Уставдык капитал</t>
  </si>
  <si>
    <t>Кошумча төлөнгөн капитал</t>
  </si>
  <si>
    <t>Резервтер</t>
  </si>
  <si>
    <t>Бөлүштүрүлбөгөн пайда</t>
  </si>
  <si>
    <t>Капитал жыйынтыгы</t>
  </si>
  <si>
    <t>Бардык милдеттенмелер жана капитал</t>
  </si>
  <si>
    <t>Банк Башкармасынын Төрагасы</t>
  </si>
  <si>
    <t>Башкы бухгалтер</t>
  </si>
  <si>
    <t>ОАО "КЫРГЫЗСТАН Коммерциялык банктын"</t>
  </si>
  <si>
    <t>миң.сом</t>
  </si>
  <si>
    <t>Пайыздык кирешелер</t>
  </si>
  <si>
    <t>Пайыздык чыгашалар</t>
  </si>
  <si>
    <t>Таза пайыздык киреше</t>
  </si>
  <si>
    <t>Комиссиялык кирешелер</t>
  </si>
  <si>
    <t>Комиссиялык чыгашалар</t>
  </si>
  <si>
    <t>Чет өлкөлүк валюта менен операциялардан таза пайда</t>
  </si>
  <si>
    <t>Башка операциялык кирешелер (чыгашалар)</t>
  </si>
  <si>
    <t>Таза пайыздык эмес кирешелер</t>
  </si>
  <si>
    <t>Операциондук кирешелер</t>
  </si>
  <si>
    <t>Операциондук чыгашалар</t>
  </si>
  <si>
    <t>Салык салууга чейин пайда</t>
  </si>
  <si>
    <t>Таза пайда</t>
  </si>
  <si>
    <t>Жалпы киреше</t>
  </si>
  <si>
    <t>Бир акцияга пайда</t>
  </si>
  <si>
    <t>Кирешеге карай салык боюнча чыгашалар</t>
  </si>
  <si>
    <t>Операционндук пайда</t>
  </si>
  <si>
    <t>Башка операциялар боюнча баасыздануудан жоготуулар</t>
  </si>
  <si>
    <t>Активдердин баасыздануусунан жоготуулар</t>
  </si>
  <si>
    <t>Активдердин баасыздануусуна чейинки таза пайыздык киреше</t>
  </si>
  <si>
    <t>декабрь 2016 г.</t>
  </si>
  <si>
    <t>ОАО "КЫРГЫЗСТАН Коммерциялык банктын" 2016-жылдын  31-декабрына карата  жалпы киреше отчету</t>
  </si>
  <si>
    <t xml:space="preserve">2016-жылдын 31-декабрына карата финансылык абал жөнүндө отчет  </t>
  </si>
  <si>
    <t>декабрь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</si>
</sst>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.000000"/>
  </numFmts>
  <fonts count="1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2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5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2" borderId="0" xfId="6" applyFont="1" applyFill="1" applyAlignment="1">
      <alignment wrapText="1"/>
    </xf>
    <xf numFmtId="165" fontId="12" fillId="0" borderId="0" xfId="8" applyNumberFormat="1" applyFont="1" applyFill="1" applyAlignment="1">
      <alignment horizontal="right"/>
    </xf>
    <xf numFmtId="0" fontId="10" fillId="0" borderId="0" xfId="7" applyFont="1" applyFill="1" applyBorder="1" applyAlignment="1"/>
    <xf numFmtId="165" fontId="11" fillId="0" borderId="0" xfId="9" applyNumberFormat="1" applyFont="1" applyFill="1" applyBorder="1" applyAlignment="1"/>
    <xf numFmtId="0" fontId="14" fillId="0" borderId="0" xfId="0" applyFont="1" applyFill="1"/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0" fillId="0" borderId="0" xfId="7" applyFont="1" applyFill="1" applyBorder="1" applyAlignment="1">
      <alignment vertical="center" wrapText="1"/>
    </xf>
    <xf numFmtId="165" fontId="13" fillId="0" borderId="0" xfId="8" applyNumberFormat="1" applyFont="1" applyFill="1" applyAlignment="1">
      <alignment vertical="center"/>
    </xf>
    <xf numFmtId="0" fontId="11" fillId="0" borderId="0" xfId="6" applyFont="1" applyFill="1" applyBorder="1"/>
    <xf numFmtId="165" fontId="11" fillId="0" borderId="2" xfId="9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vertical="center" wrapText="1"/>
    </xf>
    <xf numFmtId="165" fontId="13" fillId="0" borderId="0" xfId="9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5" fontId="10" fillId="0" borderId="0" xfId="8" applyNumberFormat="1" applyFont="1" applyFill="1" applyAlignment="1">
      <alignment vertical="center"/>
    </xf>
    <xf numFmtId="165" fontId="12" fillId="0" borderId="0" xfId="8" applyNumberFormat="1" applyFont="1" applyFill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5" fontId="11" fillId="0" borderId="3" xfId="9" applyNumberFormat="1" applyFont="1" applyFill="1" applyBorder="1" applyAlignment="1">
      <alignment vertical="center"/>
    </xf>
    <xf numFmtId="165" fontId="11" fillId="0" borderId="0" xfId="9" applyNumberFormat="1" applyFont="1" applyFill="1" applyBorder="1" applyAlignment="1">
      <alignment vertical="center"/>
    </xf>
    <xf numFmtId="0" fontId="8" fillId="0" borderId="0" xfId="0" applyFont="1" applyFill="1"/>
    <xf numFmtId="165" fontId="8" fillId="0" borderId="3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7" fontId="11" fillId="0" borderId="0" xfId="9" applyNumberFormat="1" applyFont="1" applyFill="1" applyBorder="1" applyAlignment="1"/>
    <xf numFmtId="165" fontId="8" fillId="0" borderId="0" xfId="0" applyNumberFormat="1" applyFont="1" applyFill="1" applyBorder="1"/>
    <xf numFmtId="3" fontId="12" fillId="0" borderId="4" xfId="1" applyNumberFormat="1" applyFont="1" applyFill="1" applyBorder="1" applyAlignment="1">
      <alignment horizontal="right"/>
    </xf>
    <xf numFmtId="165" fontId="12" fillId="0" borderId="0" xfId="8" applyNumberFormat="1" applyFont="1" applyFill="1" applyAlignment="1">
      <alignment vertical="center" wrapText="1"/>
    </xf>
    <xf numFmtId="165" fontId="10" fillId="0" borderId="0" xfId="9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 wrapText="1"/>
    </xf>
    <xf numFmtId="3" fontId="10" fillId="0" borderId="0" xfId="7" applyNumberFormat="1" applyFont="1" applyFill="1" applyBorder="1" applyAlignment="1">
      <alignment vertical="center"/>
    </xf>
    <xf numFmtId="0" fontId="11" fillId="0" borderId="0" xfId="0" applyFont="1" applyFill="1"/>
    <xf numFmtId="165" fontId="12" fillId="0" borderId="0" xfId="8" applyNumberFormat="1" applyFont="1" applyFill="1" applyBorder="1" applyAlignment="1">
      <alignment vertical="center"/>
    </xf>
    <xf numFmtId="0" fontId="15" fillId="0" borderId="0" xfId="0" applyFont="1"/>
    <xf numFmtId="0" fontId="16" fillId="0" borderId="0" xfId="0" applyFont="1" applyFill="1" applyBorder="1"/>
    <xf numFmtId="3" fontId="12" fillId="0" borderId="0" xfId="1" applyNumberFormat="1" applyFont="1" applyFill="1" applyBorder="1" applyAlignment="1">
      <alignment horizontal="right"/>
    </xf>
    <xf numFmtId="3" fontId="13" fillId="0" borderId="0" xfId="8" applyNumberFormat="1" applyFont="1" applyFill="1" applyBorder="1" applyAlignment="1">
      <alignment horizontal="right"/>
    </xf>
    <xf numFmtId="165" fontId="12" fillId="0" borderId="0" xfId="8" applyNumberFormat="1" applyFont="1" applyFill="1" applyBorder="1" applyAlignment="1">
      <alignment horizontal="right"/>
    </xf>
    <xf numFmtId="3" fontId="13" fillId="0" borderId="0" xfId="1" applyNumberFormat="1" applyFont="1" applyFill="1" applyBorder="1" applyAlignment="1">
      <alignment horizontal="right"/>
    </xf>
    <xf numFmtId="3" fontId="12" fillId="0" borderId="0" xfId="8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165" fontId="13" fillId="0" borderId="3" xfId="8" applyNumberFormat="1" applyFont="1" applyFill="1" applyBorder="1" applyAlignment="1">
      <alignment vertical="center"/>
    </xf>
    <xf numFmtId="0" fontId="14" fillId="0" borderId="0" xfId="0" applyFont="1" applyFill="1" applyBorder="1"/>
    <xf numFmtId="165" fontId="10" fillId="0" borderId="0" xfId="8" applyNumberFormat="1" applyFont="1" applyFill="1" applyBorder="1" applyAlignment="1">
      <alignment vertical="center"/>
    </xf>
    <xf numFmtId="165" fontId="13" fillId="0" borderId="0" xfId="8" applyNumberFormat="1" applyFont="1" applyFill="1" applyBorder="1" applyAlignment="1">
      <alignment vertical="center"/>
    </xf>
    <xf numFmtId="165" fontId="12" fillId="0" borderId="0" xfId="8" applyNumberFormat="1" applyFont="1" applyFill="1" applyBorder="1" applyAlignment="1">
      <alignment vertical="center" wrapText="1"/>
    </xf>
    <xf numFmtId="165" fontId="12" fillId="0" borderId="4" xfId="8" applyNumberFormat="1" applyFont="1" applyFill="1" applyBorder="1" applyAlignment="1">
      <alignment horizontal="right"/>
    </xf>
    <xf numFmtId="3" fontId="12" fillId="0" borderId="0" xfId="1" applyNumberFormat="1" applyFont="1" applyFill="1" applyAlignment="1"/>
    <xf numFmtId="165" fontId="10" fillId="2" borderId="0" xfId="8" applyNumberFormat="1" applyFont="1" applyFill="1" applyAlignment="1">
      <alignment vertical="center"/>
    </xf>
    <xf numFmtId="3" fontId="10" fillId="2" borderId="0" xfId="7" applyNumberFormat="1" applyFont="1" applyFill="1" applyBorder="1" applyAlignment="1">
      <alignment vertical="center"/>
    </xf>
    <xf numFmtId="3" fontId="10" fillId="0" borderId="0" xfId="1" applyNumberFormat="1" applyFont="1" applyFill="1" applyAlignment="1">
      <alignment horizontal="right"/>
    </xf>
    <xf numFmtId="4" fontId="17" fillId="0" borderId="0" xfId="0" applyNumberFormat="1" applyFont="1" applyAlignment="1">
      <alignment horizontal="right"/>
    </xf>
    <xf numFmtId="165" fontId="10" fillId="0" borderId="0" xfId="8" applyNumberFormat="1" applyFont="1" applyFill="1" applyAlignment="1">
      <alignment horizontal="center"/>
    </xf>
    <xf numFmtId="165" fontId="10" fillId="0" borderId="0" xfId="8" applyNumberFormat="1" applyFont="1" applyFill="1" applyAlignment="1"/>
    <xf numFmtId="165" fontId="12" fillId="0" borderId="0" xfId="8" applyNumberFormat="1" applyFont="1" applyFill="1" applyAlignment="1"/>
    <xf numFmtId="3" fontId="10" fillId="0" borderId="0" xfId="1" applyNumberFormat="1" applyFont="1" applyFill="1" applyBorder="1" applyAlignment="1">
      <alignment horizontal="right"/>
    </xf>
    <xf numFmtId="3" fontId="12" fillId="0" borderId="0" xfId="1" applyNumberFormat="1" applyFont="1" applyFill="1" applyBorder="1" applyAlignment="1"/>
    <xf numFmtId="4" fontId="17" fillId="0" borderId="0" xfId="0" applyNumberFormat="1" applyFont="1" applyFill="1" applyBorder="1" applyAlignment="1">
      <alignment horizontal="right"/>
    </xf>
    <xf numFmtId="165" fontId="10" fillId="0" borderId="0" xfId="8" applyNumberFormat="1" applyFont="1" applyFill="1" applyBorder="1" applyAlignment="1">
      <alignment horizontal="center"/>
    </xf>
    <xf numFmtId="165" fontId="10" fillId="0" borderId="0" xfId="8" applyNumberFormat="1" applyFont="1" applyFill="1" applyBorder="1" applyAlignment="1"/>
    <xf numFmtId="165" fontId="12" fillId="0" borderId="0" xfId="8" applyNumberFormat="1" applyFont="1" applyFill="1" applyBorder="1" applyAlignment="1"/>
    <xf numFmtId="0" fontId="11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3" fontId="9" fillId="0" borderId="0" xfId="0" applyNumberFormat="1" applyFont="1" applyFill="1"/>
    <xf numFmtId="0" fontId="9" fillId="0" borderId="4" xfId="0" applyFont="1" applyFill="1" applyBorder="1"/>
    <xf numFmtId="3" fontId="9" fillId="0" borderId="0" xfId="0" applyNumberFormat="1" applyFont="1" applyFill="1" applyBorder="1"/>
  </cellXfs>
  <cellStyles count="14">
    <cellStyle name="Comma_2231 IAS Financial Statements - Sep-30, 2001" xfId="1"/>
    <cellStyle name="Comma_ATF_31.11.07_F2_14 January 2008" xfId="2"/>
    <cellStyle name="Normal 2 2" xfId="3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11"/>
    <cellStyle name="Обычный 3" xfId="10"/>
    <cellStyle name="Финансовый" xfId="9" builtinId="3"/>
    <cellStyle name="Финансовый 2" xfId="13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zoomScaleNormal="100" zoomScaleSheetLayoutView="100" workbookViewId="0">
      <selection activeCell="F12" sqref="F12"/>
    </sheetView>
  </sheetViews>
  <sheetFormatPr defaultRowHeight="14.25" x14ac:dyDescent="0.2"/>
  <cols>
    <col min="1" max="1" width="58.42578125" style="3" customWidth="1"/>
    <col min="2" max="2" width="23.42578125" style="25" customWidth="1"/>
    <col min="3" max="3" width="24" style="25" customWidth="1"/>
    <col min="4" max="4" width="24" style="3" bestFit="1" customWidth="1"/>
    <col min="5" max="5" width="11.5703125" style="3" bestFit="1" customWidth="1"/>
    <col min="6" max="6" width="23.42578125" style="3" customWidth="1"/>
    <col min="7" max="7" width="24" style="3" customWidth="1"/>
    <col min="8" max="8" width="24" style="3" bestFit="1" customWidth="1"/>
    <col min="9" max="16384" width="9.140625" style="3"/>
  </cols>
  <sheetData>
    <row r="1" spans="1:9" ht="15" x14ac:dyDescent="0.25">
      <c r="A1" s="94" t="s">
        <v>39</v>
      </c>
      <c r="B1" s="94"/>
      <c r="C1" s="94"/>
    </row>
    <row r="2" spans="1:9" ht="15" x14ac:dyDescent="0.25">
      <c r="A2" s="94" t="s">
        <v>62</v>
      </c>
      <c r="B2" s="94"/>
      <c r="C2" s="94"/>
      <c r="F2" s="12"/>
      <c r="G2" s="12"/>
      <c r="H2" s="12"/>
      <c r="I2" s="12"/>
    </row>
    <row r="3" spans="1:9" ht="12.75" customHeight="1" x14ac:dyDescent="0.2">
      <c r="A3" s="26"/>
      <c r="F3" s="12"/>
      <c r="G3" s="12"/>
      <c r="H3" s="12"/>
      <c r="I3" s="12"/>
    </row>
    <row r="4" spans="1:9" ht="12.75" customHeight="1" x14ac:dyDescent="0.2">
      <c r="A4" s="26"/>
      <c r="B4" s="27"/>
      <c r="C4" s="30"/>
      <c r="D4" s="30"/>
      <c r="F4" s="12"/>
      <c r="G4" s="12"/>
      <c r="H4" s="12"/>
      <c r="I4" s="12"/>
    </row>
    <row r="5" spans="1:9" ht="15" x14ac:dyDescent="0.25">
      <c r="A5" s="26"/>
      <c r="B5" s="29" t="s">
        <v>60</v>
      </c>
      <c r="C5" s="29" t="s">
        <v>3</v>
      </c>
      <c r="D5" s="29" t="s">
        <v>63</v>
      </c>
      <c r="F5" s="12"/>
      <c r="G5" s="12"/>
      <c r="H5" s="12"/>
      <c r="I5" s="12"/>
    </row>
    <row r="6" spans="1:9" ht="15.75" thickBot="1" x14ac:dyDescent="0.3">
      <c r="A6" s="1"/>
      <c r="B6" s="28" t="s">
        <v>40</v>
      </c>
      <c r="C6" s="28" t="s">
        <v>40</v>
      </c>
      <c r="D6" s="28" t="s">
        <v>40</v>
      </c>
      <c r="F6" s="12"/>
      <c r="G6" s="12"/>
      <c r="H6" s="12"/>
      <c r="I6" s="12"/>
    </row>
    <row r="7" spans="1:9" ht="15" x14ac:dyDescent="0.25">
      <c r="A7" s="5" t="s">
        <v>4</v>
      </c>
      <c r="B7" s="16"/>
      <c r="C7" s="16"/>
      <c r="F7" s="68"/>
      <c r="G7" s="68"/>
      <c r="H7" s="12"/>
      <c r="I7" s="12"/>
    </row>
    <row r="8" spans="1:9" x14ac:dyDescent="0.2">
      <c r="A8" s="2" t="s">
        <v>5</v>
      </c>
      <c r="B8" s="16">
        <v>1413645</v>
      </c>
      <c r="C8" s="16">
        <v>1268581</v>
      </c>
      <c r="D8" s="99">
        <v>1203125</v>
      </c>
      <c r="F8" s="68"/>
      <c r="G8" s="68"/>
      <c r="H8" s="101"/>
      <c r="I8" s="12"/>
    </row>
    <row r="9" spans="1:9" x14ac:dyDescent="0.2">
      <c r="A9" s="3" t="s">
        <v>6</v>
      </c>
      <c r="B9" s="16">
        <v>1592040</v>
      </c>
      <c r="C9" s="16">
        <v>700390</v>
      </c>
      <c r="D9" s="99">
        <v>595096</v>
      </c>
      <c r="F9" s="68"/>
      <c r="G9" s="68"/>
      <c r="H9" s="101"/>
      <c r="I9" s="12"/>
    </row>
    <row r="10" spans="1:9" x14ac:dyDescent="0.2">
      <c r="A10" s="3" t="s">
        <v>7</v>
      </c>
      <c r="B10" s="16">
        <v>549428</v>
      </c>
      <c r="C10" s="16">
        <v>2337287</v>
      </c>
      <c r="D10" s="99">
        <v>356608</v>
      </c>
      <c r="F10" s="68"/>
      <c r="G10" s="68"/>
      <c r="H10" s="101"/>
      <c r="I10" s="12"/>
    </row>
    <row r="11" spans="1:9" ht="15" x14ac:dyDescent="0.25">
      <c r="A11" s="5" t="s">
        <v>8</v>
      </c>
      <c r="B11" s="13">
        <f>B8+B9+B10</f>
        <v>3555113</v>
      </c>
      <c r="C11" s="13">
        <f>C8+C9+C10</f>
        <v>4306258</v>
      </c>
      <c r="D11" s="13">
        <f>D8+D9+D10</f>
        <v>2154829</v>
      </c>
      <c r="F11" s="69"/>
      <c r="G11" s="69"/>
      <c r="H11" s="69"/>
      <c r="I11" s="12"/>
    </row>
    <row r="12" spans="1:9" ht="15" x14ac:dyDescent="0.25">
      <c r="A12" s="2" t="s">
        <v>9</v>
      </c>
      <c r="B12" s="13">
        <v>802697</v>
      </c>
      <c r="C12" s="13">
        <v>312065</v>
      </c>
      <c r="D12" s="14">
        <v>217121</v>
      </c>
      <c r="F12" s="69"/>
      <c r="G12" s="69"/>
      <c r="H12" s="71"/>
      <c r="I12" s="12"/>
    </row>
    <row r="13" spans="1:9" ht="32.25" customHeight="1" x14ac:dyDescent="0.2">
      <c r="A13" s="2" t="s">
        <v>10</v>
      </c>
      <c r="B13" s="16">
        <v>469332</v>
      </c>
      <c r="C13" s="16">
        <v>446902</v>
      </c>
      <c r="D13" s="99">
        <v>151984</v>
      </c>
      <c r="F13" s="68"/>
      <c r="G13" s="68"/>
      <c r="H13" s="101"/>
      <c r="I13" s="12"/>
    </row>
    <row r="14" spans="1:9" ht="32.25" customHeight="1" x14ac:dyDescent="0.2">
      <c r="A14" s="2" t="s">
        <v>11</v>
      </c>
      <c r="B14" s="16">
        <v>241466</v>
      </c>
      <c r="C14" s="16">
        <v>467706</v>
      </c>
      <c r="D14" s="99">
        <v>370091</v>
      </c>
      <c r="F14" s="68"/>
      <c r="G14" s="68"/>
      <c r="H14" s="101"/>
      <c r="I14" s="12"/>
    </row>
    <row r="15" spans="1:9" ht="14.25" customHeight="1" x14ac:dyDescent="0.2">
      <c r="A15" s="3" t="s">
        <v>12</v>
      </c>
      <c r="B15" s="32">
        <v>-402</v>
      </c>
      <c r="C15" s="32">
        <v>-855</v>
      </c>
      <c r="D15" s="32">
        <v>-2091</v>
      </c>
      <c r="F15" s="70"/>
      <c r="G15" s="70"/>
      <c r="H15" s="70"/>
      <c r="I15" s="12"/>
    </row>
    <row r="16" spans="1:9" ht="15" customHeight="1" x14ac:dyDescent="0.25">
      <c r="A16" s="5" t="s">
        <v>13</v>
      </c>
      <c r="B16" s="13">
        <f>B14+B15</f>
        <v>241064</v>
      </c>
      <c r="C16" s="13">
        <f>C14+C15</f>
        <v>466851</v>
      </c>
      <c r="D16" s="13">
        <f>D14+D15</f>
        <v>368000</v>
      </c>
      <c r="F16" s="69"/>
      <c r="G16" s="69"/>
      <c r="H16" s="69"/>
      <c r="I16" s="12"/>
    </row>
    <row r="17" spans="1:9" x14ac:dyDescent="0.2">
      <c r="A17" s="8" t="s">
        <v>14</v>
      </c>
      <c r="B17" s="16">
        <v>6390087</v>
      </c>
      <c r="C17" s="16">
        <v>5453371</v>
      </c>
      <c r="D17" s="99">
        <v>5200898</v>
      </c>
      <c r="F17" s="68"/>
      <c r="G17" s="68"/>
      <c r="H17" s="101"/>
      <c r="I17" s="12"/>
    </row>
    <row r="18" spans="1:9" x14ac:dyDescent="0.2">
      <c r="A18" s="3" t="s">
        <v>12</v>
      </c>
      <c r="B18" s="32">
        <v>-412992</v>
      </c>
      <c r="C18" s="32">
        <v>-361927</v>
      </c>
      <c r="D18" s="32">
        <v>-223209</v>
      </c>
      <c r="E18" s="4"/>
      <c r="F18" s="70"/>
      <c r="G18" s="70"/>
      <c r="H18" s="70"/>
      <c r="I18" s="12"/>
    </row>
    <row r="19" spans="1:9" ht="15" x14ac:dyDescent="0.25">
      <c r="A19" s="9" t="s">
        <v>15</v>
      </c>
      <c r="B19" s="14">
        <f>B17+B18</f>
        <v>5977095</v>
      </c>
      <c r="C19" s="14">
        <f>C17+C18</f>
        <v>5091444</v>
      </c>
      <c r="D19" s="14">
        <f>D17+D18</f>
        <v>4977689</v>
      </c>
      <c r="E19" s="4"/>
      <c r="F19" s="71"/>
      <c r="G19" s="71"/>
      <c r="H19" s="71"/>
      <c r="I19" s="12"/>
    </row>
    <row r="20" spans="1:9" ht="15" x14ac:dyDescent="0.25">
      <c r="A20" s="9" t="s">
        <v>16</v>
      </c>
      <c r="B20" s="13">
        <f>B16+B19</f>
        <v>6218159</v>
      </c>
      <c r="C20" s="13">
        <f>C16+C19</f>
        <v>5558295</v>
      </c>
      <c r="D20" s="13">
        <f>D16+D19</f>
        <v>5345689</v>
      </c>
      <c r="E20" s="4"/>
      <c r="F20" s="69"/>
      <c r="G20" s="69"/>
      <c r="H20" s="69"/>
      <c r="I20" s="12"/>
    </row>
    <row r="21" spans="1:9" ht="57" x14ac:dyDescent="0.2">
      <c r="A21" s="2" t="s">
        <v>17</v>
      </c>
      <c r="B21" s="32">
        <v>-5905</v>
      </c>
      <c r="C21" s="16"/>
      <c r="D21" s="99"/>
      <c r="E21" s="4"/>
      <c r="F21" s="70"/>
      <c r="G21" s="68"/>
      <c r="H21" s="101"/>
      <c r="I21" s="12"/>
    </row>
    <row r="22" spans="1:9" x14ac:dyDescent="0.2">
      <c r="A22" s="10" t="s">
        <v>18</v>
      </c>
      <c r="B22" s="16">
        <v>0</v>
      </c>
      <c r="C22" s="16"/>
      <c r="D22" s="99"/>
      <c r="E22" s="4"/>
      <c r="F22" s="68"/>
      <c r="G22" s="68"/>
      <c r="H22" s="101"/>
      <c r="I22" s="12"/>
    </row>
    <row r="23" spans="1:9" x14ac:dyDescent="0.2">
      <c r="A23" s="3" t="s">
        <v>19</v>
      </c>
      <c r="B23" s="16">
        <v>495997</v>
      </c>
      <c r="C23" s="16">
        <v>495181</v>
      </c>
      <c r="D23" s="99">
        <v>428793</v>
      </c>
      <c r="F23" s="68"/>
      <c r="G23" s="68"/>
      <c r="H23" s="101"/>
      <c r="I23" s="12"/>
    </row>
    <row r="24" spans="1:9" ht="13.5" customHeight="1" x14ac:dyDescent="0.2">
      <c r="A24" s="3" t="s">
        <v>20</v>
      </c>
      <c r="B24" s="16">
        <v>302335</v>
      </c>
      <c r="C24" s="16">
        <v>208195</v>
      </c>
      <c r="D24" s="16">
        <v>188223</v>
      </c>
      <c r="F24" s="68"/>
      <c r="G24" s="68"/>
      <c r="H24" s="68"/>
      <c r="I24" s="12"/>
    </row>
    <row r="25" spans="1:9" ht="13.5" customHeight="1" x14ac:dyDescent="0.2">
      <c r="A25" s="2"/>
      <c r="B25" s="15"/>
      <c r="D25" s="99"/>
      <c r="F25" s="72"/>
      <c r="G25" s="73"/>
      <c r="H25" s="101"/>
      <c r="I25" s="12"/>
    </row>
    <row r="26" spans="1:9" ht="15.75" thickBot="1" x14ac:dyDescent="0.3">
      <c r="A26" s="5" t="s">
        <v>21</v>
      </c>
      <c r="B26" s="19">
        <f>B11+B12+B13+B20+B21+B22+B23+B24</f>
        <v>11837728</v>
      </c>
      <c r="C26" s="19">
        <f>C11+C12+C13+C20+C21+C22+C23+C24</f>
        <v>11326896</v>
      </c>
      <c r="D26" s="19">
        <f>D11+D12+D13+D20+D21+D22+D23+D24</f>
        <v>8486639</v>
      </c>
      <c r="F26" s="20"/>
      <c r="G26" s="20"/>
      <c r="H26" s="20"/>
      <c r="I26" s="12"/>
    </row>
    <row r="27" spans="1:9" ht="15.75" thickTop="1" x14ac:dyDescent="0.25">
      <c r="A27" s="5"/>
      <c r="B27" s="20"/>
      <c r="F27" s="20"/>
      <c r="G27" s="73"/>
      <c r="H27" s="12"/>
      <c r="I27" s="12"/>
    </row>
    <row r="28" spans="1:9" ht="15" x14ac:dyDescent="0.25">
      <c r="A28" s="5" t="s">
        <v>22</v>
      </c>
      <c r="B28" s="21"/>
      <c r="F28" s="21"/>
      <c r="G28" s="73"/>
      <c r="H28" s="12"/>
      <c r="I28" s="12"/>
    </row>
    <row r="29" spans="1:9" x14ac:dyDescent="0.2">
      <c r="A29" s="2" t="s">
        <v>23</v>
      </c>
      <c r="B29" s="80"/>
      <c r="C29" s="16"/>
      <c r="F29" s="89"/>
      <c r="G29" s="68"/>
      <c r="H29" s="12"/>
      <c r="I29" s="12"/>
    </row>
    <row r="30" spans="1:9" ht="28.5" x14ac:dyDescent="0.2">
      <c r="A30" s="31" t="s">
        <v>24</v>
      </c>
      <c r="B30" s="80">
        <v>819791</v>
      </c>
      <c r="C30" s="16">
        <v>1600927</v>
      </c>
      <c r="D30" s="3">
        <v>1434957</v>
      </c>
      <c r="F30" s="89"/>
      <c r="G30" s="68"/>
      <c r="H30" s="12"/>
      <c r="I30" s="12"/>
    </row>
    <row r="31" spans="1:9" x14ac:dyDescent="0.2">
      <c r="A31" s="3" t="s">
        <v>25</v>
      </c>
      <c r="B31" s="80">
        <v>8637049</v>
      </c>
      <c r="C31" s="16">
        <v>8152527</v>
      </c>
      <c r="D31" s="3">
        <v>5363835</v>
      </c>
      <c r="F31" s="89"/>
      <c r="G31" s="68"/>
      <c r="H31" s="12"/>
      <c r="I31" s="12"/>
    </row>
    <row r="32" spans="1:9" x14ac:dyDescent="0.2">
      <c r="A32" s="3" t="s">
        <v>26</v>
      </c>
      <c r="B32" s="16">
        <v>1010549</v>
      </c>
      <c r="C32" s="16">
        <v>358874</v>
      </c>
      <c r="D32" s="3">
        <v>547563</v>
      </c>
      <c r="F32" s="68"/>
      <c r="G32" s="68"/>
      <c r="H32" s="12"/>
      <c r="I32" s="12"/>
    </row>
    <row r="33" spans="1:9" x14ac:dyDescent="0.2">
      <c r="A33" s="3" t="s">
        <v>27</v>
      </c>
      <c r="B33" s="16">
        <v>550</v>
      </c>
      <c r="C33" s="16"/>
      <c r="D33" s="3">
        <v>3365</v>
      </c>
      <c r="F33" s="68"/>
      <c r="G33" s="68"/>
      <c r="H33" s="12"/>
      <c r="I33" s="12"/>
    </row>
    <row r="34" spans="1:9" x14ac:dyDescent="0.2">
      <c r="A34" s="3" t="s">
        <v>28</v>
      </c>
      <c r="B34" s="16">
        <v>6000</v>
      </c>
      <c r="C34" s="16">
        <v>4020</v>
      </c>
      <c r="D34" s="3">
        <v>4020</v>
      </c>
      <c r="F34" s="68"/>
      <c r="G34" s="68"/>
      <c r="H34" s="12"/>
      <c r="I34" s="12"/>
    </row>
    <row r="35" spans="1:9" ht="57" x14ac:dyDescent="0.2">
      <c r="A35" s="2" t="s">
        <v>17</v>
      </c>
      <c r="B35" s="16">
        <v>0</v>
      </c>
      <c r="C35" s="16">
        <v>6922</v>
      </c>
      <c r="D35" s="3">
        <v>689</v>
      </c>
      <c r="F35" s="68"/>
      <c r="G35" s="68"/>
      <c r="H35" s="12"/>
      <c r="I35" s="12"/>
    </row>
    <row r="36" spans="1:9" x14ac:dyDescent="0.2">
      <c r="A36" s="3" t="s">
        <v>29</v>
      </c>
      <c r="B36" s="83">
        <v>226627</v>
      </c>
      <c r="C36" s="16">
        <v>183801</v>
      </c>
      <c r="D36" s="3">
        <v>152480</v>
      </c>
      <c r="F36" s="88"/>
      <c r="G36" s="68"/>
      <c r="H36" s="12"/>
      <c r="I36" s="12"/>
    </row>
    <row r="37" spans="1:9" x14ac:dyDescent="0.2">
      <c r="A37" s="6"/>
      <c r="B37" s="15"/>
      <c r="F37" s="72"/>
      <c r="G37" s="73"/>
      <c r="H37" s="12"/>
      <c r="I37" s="12"/>
    </row>
    <row r="38" spans="1:9" ht="15" x14ac:dyDescent="0.25">
      <c r="A38" s="5" t="s">
        <v>30</v>
      </c>
      <c r="B38" s="22">
        <f>SUM(B30:B36)</f>
        <v>10700566</v>
      </c>
      <c r="C38" s="22">
        <f>SUM(C30:C36)</f>
        <v>10307071</v>
      </c>
      <c r="D38" s="22">
        <f>SUM(D30:D36)</f>
        <v>7506909</v>
      </c>
      <c r="F38" s="20"/>
      <c r="G38" s="20"/>
      <c r="H38" s="20"/>
      <c r="I38" s="12"/>
    </row>
    <row r="39" spans="1:9" x14ac:dyDescent="0.2">
      <c r="A39" s="2"/>
      <c r="B39" s="21"/>
      <c r="F39" s="21"/>
      <c r="G39" s="73"/>
      <c r="H39" s="12"/>
      <c r="I39" s="12"/>
    </row>
    <row r="40" spans="1:9" ht="12.75" customHeight="1" x14ac:dyDescent="0.2">
      <c r="A40" s="2" t="s">
        <v>2</v>
      </c>
      <c r="B40" s="84"/>
      <c r="C40" s="16"/>
      <c r="F40" s="90"/>
      <c r="G40" s="68"/>
      <c r="H40" s="12"/>
      <c r="I40" s="12"/>
    </row>
    <row r="41" spans="1:9" x14ac:dyDescent="0.2">
      <c r="A41" s="2" t="s">
        <v>31</v>
      </c>
      <c r="B41" s="16">
        <v>1080814</v>
      </c>
      <c r="C41" s="16">
        <v>921310</v>
      </c>
      <c r="D41" s="3">
        <v>781987</v>
      </c>
      <c r="F41" s="68"/>
      <c r="G41" s="68"/>
      <c r="H41" s="12"/>
      <c r="I41" s="12"/>
    </row>
    <row r="42" spans="1:9" x14ac:dyDescent="0.2">
      <c r="A42" s="3" t="s">
        <v>32</v>
      </c>
      <c r="B42" s="16"/>
      <c r="C42" s="16">
        <v>161</v>
      </c>
      <c r="D42" s="3">
        <v>350</v>
      </c>
      <c r="F42" s="68"/>
      <c r="G42" s="68"/>
      <c r="H42" s="12"/>
      <c r="I42" s="12"/>
    </row>
    <row r="43" spans="1:9" x14ac:dyDescent="0.2">
      <c r="A43" s="2" t="s">
        <v>33</v>
      </c>
      <c r="B43" s="16"/>
      <c r="C43" s="16"/>
      <c r="F43" s="68"/>
      <c r="G43" s="68"/>
      <c r="H43" s="12"/>
      <c r="I43" s="12"/>
    </row>
    <row r="44" spans="1:9" x14ac:dyDescent="0.2">
      <c r="A44" s="3" t="s">
        <v>34</v>
      </c>
      <c r="B44" s="79">
        <v>56348</v>
      </c>
      <c r="C44" s="58">
        <v>98354</v>
      </c>
      <c r="D44" s="100">
        <v>197393</v>
      </c>
      <c r="F44" s="70"/>
      <c r="G44" s="68"/>
      <c r="H44" s="12"/>
      <c r="I44" s="12"/>
    </row>
    <row r="45" spans="1:9" x14ac:dyDescent="0.2">
      <c r="A45" s="2"/>
      <c r="B45" s="17"/>
      <c r="F45" s="17"/>
      <c r="G45" s="73"/>
      <c r="H45" s="12"/>
      <c r="I45" s="12"/>
    </row>
    <row r="46" spans="1:9" ht="15" x14ac:dyDescent="0.25">
      <c r="A46" s="7" t="s">
        <v>35</v>
      </c>
      <c r="B46" s="23">
        <f>SUM(B41:B44)</f>
        <v>1137162</v>
      </c>
      <c r="C46" s="23">
        <f>SUM(C41:C44)</f>
        <v>1019825</v>
      </c>
      <c r="D46" s="23">
        <f>SUM(D41:D44)</f>
        <v>979730</v>
      </c>
      <c r="F46" s="23"/>
      <c r="G46" s="23"/>
      <c r="H46" s="23"/>
      <c r="I46" s="12"/>
    </row>
    <row r="47" spans="1:9" ht="15" x14ac:dyDescent="0.25">
      <c r="A47" s="7"/>
      <c r="B47" s="23"/>
      <c r="F47" s="23"/>
      <c r="G47" s="73"/>
      <c r="H47" s="12"/>
      <c r="I47" s="12"/>
    </row>
    <row r="48" spans="1:9" ht="15.75" thickBot="1" x14ac:dyDescent="0.3">
      <c r="A48" s="11" t="s">
        <v>36</v>
      </c>
      <c r="B48" s="24">
        <f>B38+B46</f>
        <v>11837728</v>
      </c>
      <c r="C48" s="24">
        <f>C38+C46</f>
        <v>11326896</v>
      </c>
      <c r="D48" s="24">
        <f>D38+D46</f>
        <v>8486639</v>
      </c>
      <c r="F48" s="23"/>
      <c r="G48" s="23"/>
      <c r="H48" s="23"/>
      <c r="I48" s="12"/>
    </row>
    <row r="49" spans="1:9" ht="15.75" thickTop="1" x14ac:dyDescent="0.25">
      <c r="A49" s="11"/>
      <c r="B49" s="23"/>
      <c r="C49" s="18"/>
      <c r="F49" s="12"/>
      <c r="G49" s="12"/>
      <c r="H49" s="12"/>
      <c r="I49" s="12"/>
    </row>
    <row r="50" spans="1:9" ht="15" x14ac:dyDescent="0.25">
      <c r="A50" s="11"/>
      <c r="B50" s="23"/>
      <c r="C50" s="18"/>
      <c r="F50" s="12"/>
      <c r="G50" s="12"/>
      <c r="H50" s="12"/>
      <c r="I50" s="12"/>
    </row>
    <row r="51" spans="1:9" ht="15" x14ac:dyDescent="0.25">
      <c r="A51" s="11"/>
      <c r="B51" s="23"/>
      <c r="C51" s="18"/>
      <c r="F51" s="12"/>
      <c r="G51" s="12"/>
      <c r="H51" s="12"/>
      <c r="I51" s="12"/>
    </row>
    <row r="52" spans="1:9" ht="15" x14ac:dyDescent="0.25">
      <c r="A52" s="11"/>
      <c r="B52" s="23"/>
      <c r="C52" s="18"/>
      <c r="F52" s="12"/>
      <c r="G52" s="12"/>
      <c r="H52" s="12"/>
      <c r="I52" s="12"/>
    </row>
    <row r="53" spans="1:9" x14ac:dyDescent="0.2">
      <c r="A53" s="2"/>
    </row>
    <row r="54" spans="1:9" x14ac:dyDescent="0.2">
      <c r="A54" s="12"/>
    </row>
    <row r="55" spans="1:9" x14ac:dyDescent="0.2">
      <c r="A55" s="3" t="s">
        <v>37</v>
      </c>
      <c r="C55" s="61" t="s">
        <v>1</v>
      </c>
    </row>
    <row r="56" spans="1:9" x14ac:dyDescent="0.2">
      <c r="C56" s="61"/>
    </row>
    <row r="57" spans="1:9" x14ac:dyDescent="0.2">
      <c r="C57" s="61"/>
    </row>
    <row r="58" spans="1:9" x14ac:dyDescent="0.2">
      <c r="A58" s="66" t="s">
        <v>38</v>
      </c>
      <c r="C58" s="61" t="s">
        <v>0</v>
      </c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zoomScaleNormal="100" zoomScaleSheetLayoutView="90" workbookViewId="0">
      <selection activeCell="F7" sqref="F7"/>
    </sheetView>
  </sheetViews>
  <sheetFormatPr defaultRowHeight="18" x14ac:dyDescent="0.25"/>
  <cols>
    <col min="1" max="1" width="55" style="35" customWidth="1"/>
    <col min="2" max="2" width="20.42578125" style="35" customWidth="1"/>
    <col min="3" max="3" width="23.5703125" style="35" customWidth="1"/>
    <col min="4" max="4" width="9.140625" style="35"/>
    <col min="5" max="5" width="20.42578125" style="35" customWidth="1"/>
    <col min="6" max="6" width="23.5703125" style="35" customWidth="1"/>
    <col min="7" max="7" width="24.5703125" style="35" customWidth="1"/>
    <col min="8" max="16384" width="9.140625" style="35"/>
  </cols>
  <sheetData>
    <row r="1" spans="1:6" x14ac:dyDescent="0.25">
      <c r="A1" s="95"/>
      <c r="B1" s="96"/>
      <c r="C1" s="96"/>
    </row>
    <row r="2" spans="1:6" ht="31.5" customHeight="1" x14ac:dyDescent="0.25">
      <c r="A2" s="97" t="s">
        <v>61</v>
      </c>
      <c r="B2" s="98"/>
      <c r="C2" s="98"/>
    </row>
    <row r="3" spans="1:6" x14ac:dyDescent="0.25">
      <c r="A3" s="36"/>
      <c r="B3" s="62"/>
      <c r="C3" s="37"/>
    </row>
    <row r="4" spans="1:6" ht="24.75" customHeight="1" x14ac:dyDescent="0.25">
      <c r="A4" s="26"/>
      <c r="B4" s="27"/>
      <c r="C4" s="30"/>
    </row>
    <row r="5" spans="1:6" x14ac:dyDescent="0.25">
      <c r="A5" s="33"/>
      <c r="B5" s="29" t="s">
        <v>60</v>
      </c>
      <c r="C5" s="29" t="s">
        <v>3</v>
      </c>
      <c r="E5" s="75"/>
      <c r="F5" s="75"/>
    </row>
    <row r="6" spans="1:6" ht="18.75" thickBot="1" x14ac:dyDescent="0.3">
      <c r="A6" s="33"/>
      <c r="B6" s="28" t="s">
        <v>40</v>
      </c>
      <c r="C6" s="28" t="s">
        <v>40</v>
      </c>
      <c r="E6" s="75"/>
      <c r="F6" s="75"/>
    </row>
    <row r="7" spans="1:6" x14ac:dyDescent="0.25">
      <c r="A7" s="3" t="s">
        <v>41</v>
      </c>
      <c r="B7" s="81">
        <v>1194311</v>
      </c>
      <c r="C7" s="85">
        <v>1175690</v>
      </c>
      <c r="E7" s="76"/>
      <c r="F7" s="91"/>
    </row>
    <row r="8" spans="1:6" x14ac:dyDescent="0.25">
      <c r="A8" s="3" t="s">
        <v>42</v>
      </c>
      <c r="B8" s="81">
        <v>-677976</v>
      </c>
      <c r="C8" s="86">
        <v>-584351</v>
      </c>
      <c r="E8" s="76"/>
      <c r="F8" s="92"/>
    </row>
    <row r="9" spans="1:6" ht="28.5" x14ac:dyDescent="0.25">
      <c r="A9" s="38" t="s">
        <v>59</v>
      </c>
      <c r="B9" s="39">
        <f>SUM(B7:B8)</f>
        <v>516335</v>
      </c>
      <c r="C9" s="39">
        <f>SUM(C7:C8)</f>
        <v>591339</v>
      </c>
      <c r="E9" s="77"/>
      <c r="F9" s="77"/>
    </row>
    <row r="10" spans="1:6" x14ac:dyDescent="0.25">
      <c r="A10" s="38" t="s">
        <v>58</v>
      </c>
      <c r="B10" s="47">
        <v>-77150</v>
      </c>
      <c r="C10" s="48">
        <v>-84251</v>
      </c>
      <c r="E10" s="76"/>
      <c r="F10" s="65"/>
    </row>
    <row r="11" spans="1:6" x14ac:dyDescent="0.25">
      <c r="A11" s="67" t="s">
        <v>43</v>
      </c>
      <c r="B11" s="41">
        <f>B9+B10</f>
        <v>439185</v>
      </c>
      <c r="C11" s="41">
        <f>C9+C10</f>
        <v>507088</v>
      </c>
      <c r="E11" s="52"/>
      <c r="F11" s="52"/>
    </row>
    <row r="12" spans="1:6" x14ac:dyDescent="0.25">
      <c r="A12" s="42"/>
      <c r="B12" s="3"/>
      <c r="C12" s="43"/>
      <c r="E12" s="12"/>
      <c r="F12" s="43"/>
    </row>
    <row r="13" spans="1:6" x14ac:dyDescent="0.25">
      <c r="A13" s="3" t="s">
        <v>44</v>
      </c>
      <c r="B13" s="82">
        <v>273781</v>
      </c>
      <c r="C13" s="86">
        <v>249071</v>
      </c>
      <c r="E13" s="63"/>
      <c r="F13" s="92"/>
    </row>
    <row r="14" spans="1:6" x14ac:dyDescent="0.25">
      <c r="A14" s="3" t="s">
        <v>45</v>
      </c>
      <c r="B14" s="81">
        <v>-32589</v>
      </c>
      <c r="C14" s="87">
        <v>-28434</v>
      </c>
      <c r="E14" s="76"/>
      <c r="F14" s="93"/>
    </row>
    <row r="15" spans="1:6" x14ac:dyDescent="0.25">
      <c r="A15" s="3" t="s">
        <v>46</v>
      </c>
      <c r="B15" s="81">
        <v>166402</v>
      </c>
      <c r="C15" s="87">
        <v>153136</v>
      </c>
      <c r="E15" s="76"/>
      <c r="F15" s="93"/>
    </row>
    <row r="16" spans="1:6" ht="18.75" customHeight="1" x14ac:dyDescent="0.25">
      <c r="A16" s="3" t="s">
        <v>47</v>
      </c>
      <c r="B16" s="81">
        <v>3416</v>
      </c>
      <c r="C16" s="87">
        <v>2569</v>
      </c>
      <c r="E16" s="76"/>
      <c r="F16" s="93"/>
    </row>
    <row r="17" spans="1:6" x14ac:dyDescent="0.25">
      <c r="A17" s="40" t="s">
        <v>48</v>
      </c>
      <c r="B17" s="45">
        <f>SUM(B13:B16)</f>
        <v>411010</v>
      </c>
      <c r="C17" s="45">
        <f>SUM(C13:C16)</f>
        <v>376342</v>
      </c>
      <c r="E17" s="45"/>
      <c r="F17" s="45"/>
    </row>
    <row r="18" spans="1:6" x14ac:dyDescent="0.25">
      <c r="A18" s="42"/>
      <c r="B18" s="46"/>
      <c r="C18" s="47"/>
      <c r="E18" s="46"/>
      <c r="F18" s="76"/>
    </row>
    <row r="19" spans="1:6" ht="17.25" customHeight="1" x14ac:dyDescent="0.25">
      <c r="A19" s="3" t="s">
        <v>49</v>
      </c>
      <c r="B19" s="47">
        <f>B11+B17</f>
        <v>850195</v>
      </c>
      <c r="C19" s="47">
        <f>C11+C17</f>
        <v>883430</v>
      </c>
      <c r="E19" s="76"/>
      <c r="F19" s="76"/>
    </row>
    <row r="20" spans="1:6" x14ac:dyDescent="0.25">
      <c r="A20" s="49" t="s">
        <v>50</v>
      </c>
      <c r="B20" s="47">
        <v>-792671</v>
      </c>
      <c r="C20" s="87">
        <v>-786050</v>
      </c>
      <c r="E20" s="76"/>
      <c r="F20" s="93"/>
    </row>
    <row r="21" spans="1:6" ht="18.75" thickBot="1" x14ac:dyDescent="0.3">
      <c r="A21" s="64" t="s">
        <v>56</v>
      </c>
      <c r="B21" s="74">
        <f>B19+B20</f>
        <v>57524</v>
      </c>
      <c r="C21" s="74">
        <f t="shared" ref="C21" si="0">C19+C20</f>
        <v>97380</v>
      </c>
      <c r="E21" s="77"/>
      <c r="F21" s="77"/>
    </row>
    <row r="22" spans="1:6" ht="18.75" thickTop="1" x14ac:dyDescent="0.25">
      <c r="A22" s="64"/>
      <c r="B22" s="65"/>
      <c r="C22" s="65"/>
      <c r="E22" s="65"/>
      <c r="F22" s="65"/>
    </row>
    <row r="23" spans="1:6" ht="28.5" x14ac:dyDescent="0.25">
      <c r="A23" s="44" t="s">
        <v>57</v>
      </c>
      <c r="B23" s="48">
        <v>-5756</v>
      </c>
      <c r="C23" s="48">
        <v>-1381</v>
      </c>
      <c r="E23" s="65"/>
      <c r="F23" s="65"/>
    </row>
    <row r="24" spans="1:6" x14ac:dyDescent="0.25">
      <c r="A24" s="49"/>
      <c r="B24" s="48"/>
      <c r="C24" s="59"/>
      <c r="E24" s="65"/>
      <c r="F24" s="78"/>
    </row>
    <row r="25" spans="1:6" ht="18.75" thickBot="1" x14ac:dyDescent="0.3">
      <c r="A25" s="50" t="s">
        <v>51</v>
      </c>
      <c r="B25" s="51">
        <f>B21+B23</f>
        <v>51768</v>
      </c>
      <c r="C25" s="51">
        <f t="shared" ref="C25" si="1">C21+C23</f>
        <v>95999</v>
      </c>
      <c r="E25" s="52"/>
      <c r="F25" s="52"/>
    </row>
    <row r="26" spans="1:6" ht="18.75" thickTop="1" x14ac:dyDescent="0.25">
      <c r="A26" s="50"/>
      <c r="B26" s="52"/>
      <c r="C26" s="47"/>
      <c r="E26" s="52"/>
      <c r="F26" s="76"/>
    </row>
    <row r="27" spans="1:6" x14ac:dyDescent="0.25">
      <c r="A27" s="3" t="s">
        <v>55</v>
      </c>
      <c r="B27" s="60">
        <v>-6530</v>
      </c>
      <c r="C27" s="60">
        <v>-8755</v>
      </c>
      <c r="E27" s="60"/>
      <c r="F27" s="60"/>
    </row>
    <row r="28" spans="1:6" ht="18.75" thickBot="1" x14ac:dyDescent="0.3">
      <c r="A28" s="53" t="s">
        <v>52</v>
      </c>
      <c r="B28" s="54">
        <f>B27+B25</f>
        <v>45238</v>
      </c>
      <c r="C28" s="54">
        <f t="shared" ref="C28" si="2">C27+C25</f>
        <v>87244</v>
      </c>
      <c r="E28" s="55"/>
      <c r="F28" s="55"/>
    </row>
    <row r="29" spans="1:6" ht="18.75" thickTop="1" x14ac:dyDescent="0.25">
      <c r="A29" s="53"/>
      <c r="B29" s="55"/>
      <c r="C29" s="52"/>
      <c r="E29" s="55"/>
      <c r="F29" s="52"/>
    </row>
    <row r="30" spans="1:6" ht="18.75" thickBot="1" x14ac:dyDescent="0.3">
      <c r="A30" s="53" t="s">
        <v>53</v>
      </c>
      <c r="B30" s="54">
        <f>B28</f>
        <v>45238</v>
      </c>
      <c r="C30" s="54">
        <f>C28</f>
        <v>87244</v>
      </c>
      <c r="E30" s="55"/>
      <c r="F30" s="55"/>
    </row>
    <row r="31" spans="1:6" ht="18.75" thickTop="1" x14ac:dyDescent="0.25">
      <c r="A31" s="53" t="s">
        <v>54</v>
      </c>
      <c r="B31" s="56">
        <f>B30/216162885*1000</f>
        <v>0.20927736970201893</v>
      </c>
      <c r="C31" s="56">
        <f>C30/184262051*1000</f>
        <v>0.47347785138894394</v>
      </c>
      <c r="E31" s="56"/>
      <c r="F31" s="56"/>
    </row>
    <row r="32" spans="1:6" x14ac:dyDescent="0.25">
      <c r="A32" s="53"/>
      <c r="B32" s="57"/>
      <c r="C32" s="34"/>
      <c r="E32" s="75"/>
      <c r="F32" s="75"/>
    </row>
    <row r="33" spans="1:6" x14ac:dyDescent="0.25">
      <c r="A33" s="53"/>
      <c r="B33" s="57"/>
      <c r="C33" s="34"/>
      <c r="E33" s="75"/>
      <c r="F33" s="75"/>
    </row>
    <row r="34" spans="1:6" x14ac:dyDescent="0.25">
      <c r="A34" s="53"/>
      <c r="B34" s="57"/>
      <c r="C34" s="34"/>
    </row>
    <row r="35" spans="1:6" x14ac:dyDescent="0.25">
      <c r="A35" s="3"/>
      <c r="B35" s="4"/>
      <c r="C35" s="33"/>
    </row>
    <row r="36" spans="1:6" x14ac:dyDescent="0.25">
      <c r="A36" s="3" t="s">
        <v>37</v>
      </c>
      <c r="B36" s="3"/>
      <c r="C36" s="61" t="s">
        <v>1</v>
      </c>
    </row>
    <row r="37" spans="1:6" x14ac:dyDescent="0.25">
      <c r="A37" s="3"/>
      <c r="B37" s="3"/>
      <c r="C37" s="61"/>
    </row>
    <row r="38" spans="1:6" x14ac:dyDescent="0.25">
      <c r="A38" s="3"/>
      <c r="B38" s="3"/>
      <c r="C38" s="61"/>
    </row>
    <row r="39" spans="1:6" x14ac:dyDescent="0.25">
      <c r="A39" s="66" t="s">
        <v>38</v>
      </c>
      <c r="B39" s="3"/>
      <c r="C39" s="61" t="s">
        <v>0</v>
      </c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офп</vt:lpstr>
      <vt:lpstr>осп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Оторбаев Улан Кайнарбекович</cp:lastModifiedBy>
  <cp:lastPrinted>2016-04-04T08:08:02Z</cp:lastPrinted>
  <dcterms:created xsi:type="dcterms:W3CDTF">1996-10-08T23:32:33Z</dcterms:created>
  <dcterms:modified xsi:type="dcterms:W3CDTF">2017-01-10T03:35:02Z</dcterms:modified>
</cp:coreProperties>
</file>