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'Лист1'!$A$1:$D$98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<sst xmlns="http://schemas.openxmlformats.org/spreadsheetml/2006/main" count="186" uniqueCount="149">
  <si>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</si>
  <si>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</si>
  <si>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</si>
  <si>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</si>
  <si>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</si>
  <si>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</si>
  <si>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</si>
  <si>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</si>
  <si>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</si>
  <si>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</si>
  <si>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</si>
  <si>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</si>
  <si>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</si>
  <si>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</si>
  <si>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</si>
  <si>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</si>
  <si>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</si>
  <si>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</si>
  <si>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</si>
  <si>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</si>
  <si>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</si>
  <si>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</si>
  <si>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</si>
  <si>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</si>
  <si>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</si>
  <si>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</si>
  <si>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</si>
  <si>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</si>
  <si>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</si>
  <si>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</si>
  <si>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</si>
  <si>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</si>
  <si>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</si>
  <si>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</si>
  <si>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</si>
  <si>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</si>
  <si>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</si>
  <si>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</si>
  <si>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</si>
  <si>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</si>
  <si>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</si>
  <si>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</si>
  <si>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</si>
  <si>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</si>
  <si>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</si>
  <si>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</si>
  <si>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</si>
  <si>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</si>
  <si>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</si>
  <si>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</si>
  <si>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</si>
  <si>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</si>
  <si>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</si>
  <si>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</si>
  <si>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</si>
  <si>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</si>
  <si>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</si>
  <si>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</si>
  <si>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</si>
  <si>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</si>
  <si>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</si>
  <si>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</si>
  <si>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</si>
  <si>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</si>
  <si>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</si>
  <si>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</si>
  <si>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</si>
  <si>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</si>
  <si>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</si>
  <si>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</si>
  <si>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</si>
  <si>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</si>
  <si>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</si>
  <si>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</si>
  <si>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</si>
  <si>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</si>
  <si>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</si>
  <si>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</si>
  <si>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</si>
  <si>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</si>
  <si>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</si>
  <si>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</si>
  <si>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</si>
  <si>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</si>
  <si>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</si>
  <si>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</si>
  <si>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</si>
  <si>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</si>
  <si>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</si>
  <si>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</si>
  <si>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</si>
  <si>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</si>
  <si>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</si>
  <si>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</si>
  <si>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</si>
  <si>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</si>
  <si>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</si>
  <si>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</si>
  <si>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</si>
  <si>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</si>
  <si>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</si>
  <si>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</si>
  <si>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</si>
  <si>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</si>
  <si>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</si>
  <si>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</si>
  <si>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</si>
  <si>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</si>
  <si>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</si>
  <si>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</si>
  <si>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</si>
  <si>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</si>
  <si>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</si>
  <si>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</si>
  <si>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</si>
  <si>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</si>
  <si>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</si>
  <si>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</si>
  <si>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</si>
  <si>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Чистый процентный доход до (формирования) возмещения резервов на возможные потери по ссудам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</si>
  <si>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</si>
  <si>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</si>
  <si>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</si>
  <si>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</si>
  <si>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</si>
  <si>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</si>
  <si>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</si>
  <si>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</si>
  <si>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(формирования)/возмещения резервов на возможные потери по ссудам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</si>
  <si>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</si>
  <si>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</si>
  <si>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</si>
  <si>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</si>
  <si>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</si>
  <si>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</si>
  <si>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</si>
  <si>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</si>
  <si>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</si>
  <si>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</si>
  <si>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</si>
  <si>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</si>
  <si>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</si>
  <si>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</si>
  <si>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</si>
  <si>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Процентный доход(убыток) с производными финансовыми инструментами</t>
  </si>
  <si>
    <t>30 июня 2011 года (включительно)</t>
  </si>
  <si>
    <t>30 июня  2011 года (включительно)</t>
  </si>
  <si>
    <t>Качкеев М.Р.</t>
  </si>
  <si>
    <t>Председатель Правления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</si>
</sst>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left" wrapText="1"/>
    </xf>
    <xf numFmtId="167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/>
    </xf>
    <xf numFmtId="167" fontId="5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top"/>
    </xf>
    <xf numFmtId="166" fontId="5" fillId="0" borderId="7" xfId="0" applyNumberFormat="1" applyFont="1" applyBorder="1" applyAlignment="1">
      <alignment horizontal="centerContinuous" vertical="top"/>
    </xf>
    <xf numFmtId="166" fontId="5" fillId="0" borderId="8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9" xfId="0" applyNumberFormat="1" applyFont="1" applyBorder="1" applyAlignment="1">
      <alignment horizontal="right" vertical="top"/>
    </xf>
    <xf numFmtId="170" fontId="4" fillId="0" borderId="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0" fontId="3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68" fontId="1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top"/>
    </xf>
    <xf numFmtId="0" fontId="5" fillId="0" borderId="12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9" fontId="1" fillId="0" borderId="9" xfId="0" applyNumberFormat="1" applyFont="1" applyBorder="1" applyAlignment="1">
      <alignment vertical="top"/>
    </xf>
    <xf numFmtId="167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0" fontId="12" fillId="0" borderId="6" xfId="0" applyNumberFormat="1" applyFont="1" applyBorder="1" applyAlignment="1">
      <alignment horizontal="center" vertical="top" wrapText="1"/>
    </xf>
    <xf numFmtId="170" fontId="12" fillId="0" borderId="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167" fontId="10" fillId="0" borderId="3" xfId="0" applyNumberFormat="1" applyFont="1" applyBorder="1" applyAlignment="1">
      <alignment horizontal="right" vertical="top"/>
    </xf>
    <xf numFmtId="167" fontId="11" fillId="0" borderId="8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167" fontId="10" fillId="0" borderId="7" xfId="0" applyNumberFormat="1" applyFont="1" applyBorder="1" applyAlignment="1">
      <alignment horizontal="centerContinuous" vertical="top"/>
    </xf>
    <xf numFmtId="167" fontId="10" fillId="0" borderId="8" xfId="0" applyNumberFormat="1" applyFont="1" applyBorder="1" applyAlignment="1">
      <alignment horizontal="centerContinuous" vertical="top"/>
    </xf>
    <xf numFmtId="167" fontId="10" fillId="0" borderId="1" xfId="0" applyNumberFormat="1" applyFont="1" applyBorder="1" applyAlignment="1">
      <alignment horizontal="right" vertical="top"/>
    </xf>
    <xf numFmtId="167" fontId="11" fillId="0" borderId="3" xfId="0" applyNumberFormat="1" applyFont="1" applyBorder="1" applyAlignment="1">
      <alignment horizontal="right" vertical="top"/>
    </xf>
    <xf numFmtId="0" fontId="10" fillId="0" borderId="4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Continuous"/>
    </xf>
    <xf numFmtId="167" fontId="11" fillId="0" borderId="3" xfId="0" applyNumberFormat="1" applyFont="1" applyBorder="1" applyAlignment="1">
      <alignment/>
    </xf>
    <xf numFmtId="167" fontId="10" fillId="2" borderId="3" xfId="0" applyNumberFormat="1" applyFont="1" applyFill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centerContinuous" vertical="top"/>
    </xf>
    <xf numFmtId="167" fontId="10" fillId="0" borderId="9" xfId="0" applyNumberFormat="1" applyFont="1" applyBorder="1" applyAlignment="1">
      <alignment horizontal="centerContinuous" vertical="top"/>
    </xf>
    <xf numFmtId="167" fontId="11" fillId="0" borderId="12" xfId="0" applyNumberFormat="1" applyFont="1" applyBorder="1" applyAlignment="1">
      <alignment horizontal="right" vertical="top"/>
    </xf>
    <xf numFmtId="38" fontId="10" fillId="0" borderId="12" xfId="0" applyNumberFormat="1" applyFont="1" applyBorder="1" applyAlignment="1">
      <alignment horizontal="right" vertical="top"/>
    </xf>
    <xf numFmtId="38" fontId="10" fillId="0" borderId="3" xfId="0" applyNumberFormat="1" applyFont="1" applyBorder="1" applyAlignment="1">
      <alignment horizontal="right" vertical="top"/>
    </xf>
    <xf numFmtId="38" fontId="11" fillId="0" borderId="12" xfId="0" applyNumberFormat="1" applyFont="1" applyBorder="1" applyAlignment="1">
      <alignment vertical="top"/>
    </xf>
    <xf numFmtId="38" fontId="11" fillId="0" borderId="3" xfId="0" applyNumberFormat="1" applyFont="1" applyBorder="1" applyAlignment="1">
      <alignment horizontal="right" vertical="top"/>
    </xf>
    <xf numFmtId="169" fontId="11" fillId="0" borderId="13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workbookViewId="0" topLeftCell="A16">
      <selection activeCell="B100" sqref="B100:B101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143</v>
      </c>
      <c r="B7" s="138"/>
      <c r="C7" s="138"/>
      <c r="D7" s="19"/>
    </row>
    <row r="8" spans="1:4" ht="15.75">
      <c r="A8" s="19" t="s">
        <v>4</v>
      </c>
      <c r="B8" s="138"/>
      <c r="C8" s="138"/>
      <c r="D8" s="19"/>
    </row>
    <row r="9" spans="1:9" ht="15.75">
      <c r="A9" s="15"/>
      <c r="B9" s="139" t="s">
        <v>145</v>
      </c>
      <c r="C9" s="138"/>
      <c r="D9" s="20"/>
      <c r="I9" s="21"/>
    </row>
    <row r="10" spans="1:4" ht="15.75">
      <c r="A10" s="21" t="s">
        <v>139</v>
      </c>
      <c r="B10" s="138"/>
      <c r="C10" s="138"/>
      <c r="D10" s="20"/>
    </row>
    <row r="11" spans="1:4" ht="15.75">
      <c r="A11" s="21"/>
      <c r="B11" s="138"/>
      <c r="C11" s="138"/>
      <c r="D11" s="20"/>
    </row>
    <row r="12" ht="15">
      <c r="A12" s="16" t="s">
        <v>5</v>
      </c>
    </row>
    <row r="13" ht="15.75" thickBot="1"/>
    <row r="14" spans="1:4" ht="19.5" customHeight="1">
      <c r="A14" s="145" t="s">
        <v>6</v>
      </c>
      <c r="B14" s="147" t="s">
        <v>7</v>
      </c>
      <c r="C14" s="23" t="s">
        <v>8</v>
      </c>
      <c r="D14" s="22" t="s">
        <v>34</v>
      </c>
    </row>
    <row r="15" spans="1:4" ht="16.5" thickBot="1">
      <c r="A15" s="146"/>
      <c r="B15" s="148"/>
      <c r="C15" s="70">
        <v>40695</v>
      </c>
      <c r="D15" s="71">
        <v>40330</v>
      </c>
    </row>
    <row r="16" spans="1:4" ht="16.5" thickBot="1">
      <c r="A16" s="24" t="s">
        <v>9</v>
      </c>
      <c r="B16" s="95"/>
      <c r="C16" s="94"/>
      <c r="D16" s="93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386143</v>
      </c>
      <c r="D18" s="30">
        <v>286283</v>
      </c>
    </row>
    <row r="19" spans="1:4" ht="15">
      <c r="A19" s="28">
        <v>2</v>
      </c>
      <c r="B19" s="29" t="s">
        <v>11</v>
      </c>
      <c r="C19" s="30">
        <v>349199</v>
      </c>
      <c r="D19" s="30">
        <v>352165</v>
      </c>
    </row>
    <row r="20" spans="1:4" ht="15">
      <c r="A20" s="28">
        <v>3</v>
      </c>
      <c r="B20" s="29" t="s">
        <v>12</v>
      </c>
      <c r="C20" s="30">
        <v>749917</v>
      </c>
      <c r="D20" s="30">
        <v>239916</v>
      </c>
    </row>
    <row r="21" spans="1:4" ht="15">
      <c r="A21" s="28">
        <v>4</v>
      </c>
      <c r="B21" s="29" t="s">
        <v>13</v>
      </c>
      <c r="C21" s="30">
        <v>0</v>
      </c>
      <c r="D21" s="30">
        <v>215342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>
        <v>36206</v>
      </c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1521465</v>
      </c>
      <c r="D24" s="32">
        <f>D18+D19+D20+D21+D23</f>
        <v>1093706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3222</v>
      </c>
      <c r="D29" s="36">
        <v>3222</v>
      </c>
    </row>
    <row r="30" spans="1:4" ht="30">
      <c r="A30" s="28">
        <v>12</v>
      </c>
      <c r="B30" s="33" t="s">
        <v>21</v>
      </c>
      <c r="C30" s="30">
        <v>109681</v>
      </c>
      <c r="D30" s="30">
        <v>69123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23</v>
      </c>
      <c r="C32" s="30">
        <v>152572</v>
      </c>
      <c r="D32" s="30">
        <v>0</v>
      </c>
    </row>
    <row r="33" spans="1:4" ht="15">
      <c r="A33" s="28">
        <v>15</v>
      </c>
      <c r="B33" s="29" t="s">
        <v>24</v>
      </c>
      <c r="C33" s="30">
        <v>2337791</v>
      </c>
      <c r="D33" s="30">
        <v>1635733</v>
      </c>
    </row>
    <row r="34" spans="1:4" ht="15">
      <c r="A34" s="28">
        <v>16</v>
      </c>
      <c r="B34" s="29" t="s">
        <v>25</v>
      </c>
      <c r="C34" s="30">
        <v>-168743</v>
      </c>
      <c r="D34" s="30">
        <v>-156929</v>
      </c>
    </row>
    <row r="35" spans="1:4" ht="15">
      <c r="A35" s="28">
        <v>17</v>
      </c>
      <c r="B35" s="38" t="s">
        <v>26</v>
      </c>
      <c r="C35" s="39">
        <f>SUM(C33:C34)</f>
        <v>2169048</v>
      </c>
      <c r="D35" s="39">
        <v>1478804</v>
      </c>
    </row>
    <row r="36" spans="1:4" ht="15">
      <c r="A36" s="28">
        <v>18</v>
      </c>
      <c r="B36" s="29" t="s">
        <v>27</v>
      </c>
      <c r="C36" s="30">
        <v>56943</v>
      </c>
      <c r="D36" s="30">
        <v>99425</v>
      </c>
    </row>
    <row r="37" spans="1:4" ht="15">
      <c r="A37" s="28">
        <v>19</v>
      </c>
      <c r="B37" s="29" t="s">
        <v>28</v>
      </c>
      <c r="C37" s="30">
        <v>45707</v>
      </c>
      <c r="D37" s="30">
        <v>31308</v>
      </c>
    </row>
    <row r="38" spans="1:4" ht="15">
      <c r="A38" s="28">
        <v>20</v>
      </c>
      <c r="B38" s="29" t="s">
        <v>29</v>
      </c>
      <c r="C38" s="30">
        <v>29699</v>
      </c>
      <c r="D38" s="30">
        <v>3701</v>
      </c>
    </row>
    <row r="39" spans="1:4" ht="15">
      <c r="A39" s="28">
        <v>21</v>
      </c>
      <c r="B39" s="29" t="s">
        <v>30</v>
      </c>
      <c r="C39" s="36">
        <v>0</v>
      </c>
      <c r="D39" s="36">
        <v>0</v>
      </c>
    </row>
    <row r="40" spans="1:4" ht="15">
      <c r="A40" s="28">
        <v>22</v>
      </c>
      <c r="B40" s="29" t="s">
        <v>31</v>
      </c>
      <c r="C40" s="30">
        <v>27499</v>
      </c>
      <c r="D40" s="30">
        <v>17086</v>
      </c>
    </row>
    <row r="41" spans="1:4" ht="15.75" thickBot="1">
      <c r="A41" s="28">
        <v>23</v>
      </c>
      <c r="B41" s="29" t="s">
        <v>32</v>
      </c>
      <c r="C41" s="40">
        <v>158295</v>
      </c>
      <c r="D41" s="40">
        <v>401352</v>
      </c>
    </row>
    <row r="42" spans="1:4" ht="2.25" customHeight="1">
      <c r="A42" s="41"/>
      <c r="B42" s="42"/>
      <c r="C42" s="43"/>
      <c r="D42" s="43">
        <f>D24+D29+D30+D35+D36+D37+D38+D40+D41</f>
        <v>3197727</v>
      </c>
    </row>
    <row r="43" spans="1:4" ht="16.5" thickBot="1">
      <c r="A43" s="28">
        <v>24</v>
      </c>
      <c r="B43" s="31" t="s">
        <v>33</v>
      </c>
      <c r="C43" s="32">
        <f>C24+C29+C30+C35+C36+C37+C38+C40+C41+C32</f>
        <v>4274131</v>
      </c>
      <c r="D43" s="32">
        <f>D24+D29+D30+D32+D35+D36+D37+D38+D40+D41</f>
        <v>3197727</v>
      </c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5" t="s">
        <v>6</v>
      </c>
      <c r="B46" s="147" t="s">
        <v>7</v>
      </c>
      <c r="C46" s="23" t="s">
        <v>8</v>
      </c>
      <c r="D46" s="22" t="s">
        <v>34</v>
      </c>
    </row>
    <row r="47" spans="1:4" ht="16.5" thickBot="1">
      <c r="A47" s="146"/>
      <c r="B47" s="148"/>
      <c r="C47" s="70">
        <v>40695</v>
      </c>
      <c r="D47" s="71">
        <v>40330</v>
      </c>
    </row>
    <row r="48" spans="1:4" ht="0.75" customHeight="1" thickBot="1">
      <c r="A48" s="50" t="s">
        <v>35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36</v>
      </c>
      <c r="C50" s="30">
        <v>1776947</v>
      </c>
      <c r="D50" s="30">
        <v>1225509</v>
      </c>
    </row>
    <row r="51" spans="1:4" ht="15">
      <c r="A51" s="28">
        <v>26</v>
      </c>
      <c r="B51" s="29" t="s">
        <v>104</v>
      </c>
      <c r="C51" s="30">
        <v>0</v>
      </c>
      <c r="D51" s="30">
        <v>0</v>
      </c>
    </row>
    <row r="52" spans="1:4" ht="15">
      <c r="A52" s="28">
        <v>27</v>
      </c>
      <c r="B52" s="29" t="s">
        <v>37</v>
      </c>
      <c r="C52" s="30">
        <v>937454</v>
      </c>
      <c r="D52" s="30">
        <v>535116</v>
      </c>
    </row>
    <row r="53" spans="1:4" ht="15">
      <c r="A53" s="28">
        <v>28</v>
      </c>
      <c r="B53" s="29" t="s">
        <v>38</v>
      </c>
      <c r="C53" s="30">
        <v>274187</v>
      </c>
      <c r="D53" s="30">
        <v>158432</v>
      </c>
    </row>
    <row r="54" spans="1:4" ht="15">
      <c r="A54" s="28">
        <v>29</v>
      </c>
      <c r="B54" s="29" t="s">
        <v>39</v>
      </c>
      <c r="C54" s="30">
        <v>33097</v>
      </c>
      <c r="D54" s="30">
        <v>6169</v>
      </c>
    </row>
    <row r="55" spans="1:4" ht="15.75">
      <c r="A55" s="28">
        <v>30</v>
      </c>
      <c r="B55" s="31" t="s">
        <v>40</v>
      </c>
      <c r="C55" s="32">
        <f>C50+C52+C53+C54+C51</f>
        <v>3021685</v>
      </c>
      <c r="D55" s="32">
        <f>D50+D52+D53+D54+D51</f>
        <v>1925226</v>
      </c>
    </row>
    <row r="56" spans="1:4" ht="15">
      <c r="A56" s="28">
        <v>31</v>
      </c>
      <c r="B56" s="33" t="s">
        <v>108</v>
      </c>
      <c r="C56" s="30">
        <v>637</v>
      </c>
      <c r="D56" s="16">
        <v>87</v>
      </c>
    </row>
    <row r="57" spans="1:4" ht="15">
      <c r="A57" s="28">
        <v>32</v>
      </c>
      <c r="B57" s="29" t="s">
        <v>41</v>
      </c>
      <c r="C57" s="30">
        <v>517931</v>
      </c>
      <c r="D57" s="30">
        <v>189799</v>
      </c>
    </row>
    <row r="58" spans="1:4" ht="15">
      <c r="A58" s="28">
        <v>33</v>
      </c>
      <c r="B58" s="29" t="s">
        <v>42</v>
      </c>
      <c r="C58" s="30">
        <v>0</v>
      </c>
      <c r="D58" s="30">
        <v>0</v>
      </c>
    </row>
    <row r="59" spans="1:4" ht="15">
      <c r="A59" s="28">
        <v>34</v>
      </c>
      <c r="B59" s="29" t="s">
        <v>43</v>
      </c>
      <c r="C59" s="30">
        <v>0</v>
      </c>
      <c r="D59" s="30">
        <v>925</v>
      </c>
    </row>
    <row r="60" spans="1:4" ht="30">
      <c r="A60" s="28">
        <v>35</v>
      </c>
      <c r="B60" s="29" t="s">
        <v>105</v>
      </c>
      <c r="C60" s="30">
        <v>127155</v>
      </c>
      <c r="D60" s="30">
        <v>207074</v>
      </c>
    </row>
    <row r="61" spans="1:4" ht="15">
      <c r="A61" s="28">
        <v>36</v>
      </c>
      <c r="B61" s="29" t="s">
        <v>44</v>
      </c>
      <c r="C61" s="30">
        <v>10459</v>
      </c>
      <c r="D61" s="30">
        <v>11733</v>
      </c>
    </row>
    <row r="62" spans="1:4" ht="15">
      <c r="A62" s="28">
        <v>37</v>
      </c>
      <c r="B62" s="29" t="s">
        <v>45</v>
      </c>
      <c r="C62" s="30">
        <v>10760</v>
      </c>
      <c r="D62" s="30">
        <v>7355</v>
      </c>
    </row>
    <row r="63" spans="1:4" ht="15">
      <c r="A63" s="28">
        <v>38</v>
      </c>
      <c r="B63" s="29" t="s">
        <v>46</v>
      </c>
      <c r="C63" s="30">
        <v>674</v>
      </c>
      <c r="D63" s="30">
        <v>685</v>
      </c>
    </row>
    <row r="64" spans="1:4" ht="15">
      <c r="A64" s="28">
        <v>39</v>
      </c>
      <c r="B64" s="29" t="s">
        <v>47</v>
      </c>
      <c r="C64" s="30">
        <v>107343</v>
      </c>
      <c r="D64" s="30">
        <v>343600</v>
      </c>
    </row>
    <row r="65" spans="1:4" ht="15" customHeight="1" thickBot="1">
      <c r="A65" s="44">
        <v>40</v>
      </c>
      <c r="B65" s="56" t="s">
        <v>48</v>
      </c>
      <c r="C65" s="46"/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49</v>
      </c>
      <c r="C67" s="32">
        <f>C55+C57+C58+C59+C60+C61+C62+C63+C64+C56</f>
        <v>3796644</v>
      </c>
      <c r="D67" s="32">
        <f>D55+D56+D58+D59+D60+D61+D62+D63+D64+D57</f>
        <v>2686484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107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50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51</v>
      </c>
      <c r="C73" s="30">
        <v>420196</v>
      </c>
      <c r="D73" s="30">
        <v>160862</v>
      </c>
    </row>
    <row r="74" spans="1:4" ht="15">
      <c r="A74" s="28">
        <v>44</v>
      </c>
      <c r="B74" s="29" t="s">
        <v>52</v>
      </c>
      <c r="C74" s="30">
        <v>50</v>
      </c>
      <c r="D74" s="30">
        <v>50</v>
      </c>
    </row>
    <row r="75" spans="1:4" ht="15">
      <c r="A75" s="28">
        <v>45</v>
      </c>
      <c r="B75" s="29" t="s">
        <v>53</v>
      </c>
      <c r="C75" s="30">
        <v>0</v>
      </c>
      <c r="D75" s="30">
        <v>0</v>
      </c>
    </row>
    <row r="76" spans="1:4" ht="15">
      <c r="A76" s="28">
        <v>46</v>
      </c>
      <c r="B76" s="29" t="s">
        <v>54</v>
      </c>
      <c r="C76" s="30">
        <v>0</v>
      </c>
      <c r="D76" s="30">
        <v>0</v>
      </c>
    </row>
    <row r="77" spans="1:4" ht="15">
      <c r="A77" s="28">
        <v>47</v>
      </c>
      <c r="B77" s="29" t="s">
        <v>55</v>
      </c>
      <c r="C77" s="30">
        <v>0</v>
      </c>
      <c r="D77" s="30">
        <v>0</v>
      </c>
    </row>
    <row r="78" spans="1:4" ht="15">
      <c r="A78" s="28">
        <v>48</v>
      </c>
      <c r="B78" s="29" t="s">
        <v>56</v>
      </c>
      <c r="C78" s="30">
        <v>48</v>
      </c>
      <c r="D78" s="30">
        <v>3133</v>
      </c>
    </row>
    <row r="79" spans="1:4" ht="15">
      <c r="A79" s="28">
        <v>49</v>
      </c>
      <c r="B79" s="29" t="s">
        <v>57</v>
      </c>
      <c r="C79" s="30">
        <v>0</v>
      </c>
      <c r="D79" s="30">
        <v>0</v>
      </c>
    </row>
    <row r="80" spans="1:4" ht="15">
      <c r="A80" s="28">
        <v>50</v>
      </c>
      <c r="B80" s="29" t="s">
        <v>58</v>
      </c>
      <c r="C80" s="30">
        <v>0</v>
      </c>
      <c r="D80" s="30">
        <v>0</v>
      </c>
    </row>
    <row r="81" spans="1:4" ht="15">
      <c r="A81" s="28">
        <v>51</v>
      </c>
      <c r="B81" s="29" t="s">
        <v>59</v>
      </c>
      <c r="C81" s="30">
        <v>57193</v>
      </c>
      <c r="D81" s="30">
        <v>347198</v>
      </c>
    </row>
    <row r="82" spans="1:3" ht="15.75" thickBot="1">
      <c r="A82" s="28">
        <v>52</v>
      </c>
      <c r="B82" s="29" t="s">
        <v>60</v>
      </c>
      <c r="C82" s="30"/>
    </row>
    <row r="83" spans="1:4" ht="0.75" customHeight="1">
      <c r="A83" s="41">
        <v>53</v>
      </c>
      <c r="B83" s="42"/>
      <c r="C83" s="43">
        <f>C84</f>
        <v>477487</v>
      </c>
      <c r="D83" s="43"/>
    </row>
    <row r="84" spans="1:4" ht="15.75">
      <c r="A84" s="28">
        <v>53</v>
      </c>
      <c r="B84" s="31" t="s">
        <v>61</v>
      </c>
      <c r="C84" s="32">
        <f>C73+C74+C75+C76+C77+C78+C79+C80+C81</f>
        <v>477487</v>
      </c>
      <c r="D84" s="32">
        <f>D73+D74+D75+D78+D81+D80</f>
        <v>511243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62</v>
      </c>
      <c r="C87" s="32">
        <f>C67+C84</f>
        <v>4274131</v>
      </c>
      <c r="D87" s="32">
        <f>D67+D84</f>
        <v>3197727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ht="11.25" customHeight="1"/>
    <row r="91" spans="2:4" ht="15">
      <c r="B91" s="16" t="s">
        <v>148</v>
      </c>
      <c r="D91" s="16" t="s">
        <v>147</v>
      </c>
    </row>
    <row r="94" ht="2.25" customHeight="1"/>
    <row r="95" spans="2:4" ht="15">
      <c r="B95" s="16" t="s">
        <v>113</v>
      </c>
      <c r="D95" s="16" t="s">
        <v>115</v>
      </c>
    </row>
    <row r="97" ht="15">
      <c r="B97" s="68" t="s">
        <v>112</v>
      </c>
    </row>
  </sheetData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45">
      <selection activeCell="D70" sqref="D70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7" customWidth="1"/>
    <col min="4" max="4" width="21.875" style="107" customWidth="1"/>
  </cols>
  <sheetData>
    <row r="1" ht="12.75">
      <c r="D1" s="108" t="s">
        <v>63</v>
      </c>
    </row>
    <row r="2" ht="12.75">
      <c r="D2" s="109" t="s">
        <v>1</v>
      </c>
    </row>
    <row r="3" ht="12.75">
      <c r="D3" s="109" t="s">
        <v>2</v>
      </c>
    </row>
    <row r="5" ht="12.75">
      <c r="D5" s="108" t="s">
        <v>64</v>
      </c>
    </row>
    <row r="6" spans="1:4" ht="15.75">
      <c r="A6" s="19" t="s">
        <v>140</v>
      </c>
      <c r="B6" s="20"/>
      <c r="C6" s="110"/>
      <c r="D6" s="110"/>
    </row>
    <row r="7" spans="1:4" ht="15.75">
      <c r="A7" s="15"/>
      <c r="B7" s="19" t="s">
        <v>146</v>
      </c>
      <c r="C7" s="110"/>
      <c r="D7" s="110"/>
    </row>
    <row r="8" spans="1:4" ht="15.75">
      <c r="A8" s="21" t="s">
        <v>139</v>
      </c>
      <c r="B8" s="20"/>
      <c r="C8" s="110"/>
      <c r="D8" s="110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49" t="s">
        <v>6</v>
      </c>
      <c r="B12" s="151" t="s">
        <v>7</v>
      </c>
      <c r="C12" s="111" t="s">
        <v>8</v>
      </c>
      <c r="D12" s="112" t="s">
        <v>34</v>
      </c>
    </row>
    <row r="13" spans="1:4" ht="13.5" thickBot="1">
      <c r="A13" s="150"/>
      <c r="B13" s="152"/>
      <c r="C13" s="113">
        <v>40695</v>
      </c>
      <c r="D13" s="114">
        <v>40330</v>
      </c>
    </row>
    <row r="14" spans="1:4" ht="13.5" thickBot="1">
      <c r="A14" s="83"/>
      <c r="B14" s="75" t="s">
        <v>133</v>
      </c>
      <c r="C14" s="115"/>
      <c r="D14" s="116"/>
    </row>
    <row r="15" spans="1:4" ht="12.75">
      <c r="A15" s="84">
        <v>1</v>
      </c>
      <c r="B15" s="8" t="s">
        <v>65</v>
      </c>
      <c r="C15" s="106">
        <v>5542</v>
      </c>
      <c r="D15" s="117">
        <v>1607</v>
      </c>
    </row>
    <row r="16" spans="1:4" ht="12.75">
      <c r="A16" s="84">
        <v>2</v>
      </c>
      <c r="B16" s="10" t="s">
        <v>66</v>
      </c>
      <c r="C16" s="106">
        <v>0</v>
      </c>
      <c r="D16" s="117">
        <v>0</v>
      </c>
    </row>
    <row r="17" spans="1:4" ht="12.75">
      <c r="A17" s="84">
        <v>3</v>
      </c>
      <c r="B17" s="10" t="s">
        <v>67</v>
      </c>
      <c r="C17" s="106">
        <v>391</v>
      </c>
      <c r="D17" s="117">
        <v>266</v>
      </c>
    </row>
    <row r="18" spans="1:4" ht="12.75">
      <c r="A18" s="84">
        <v>4</v>
      </c>
      <c r="B18" s="10" t="s">
        <v>68</v>
      </c>
      <c r="C18" s="106">
        <v>0</v>
      </c>
      <c r="D18" s="117">
        <v>0</v>
      </c>
    </row>
    <row r="19" spans="1:4" ht="12.75">
      <c r="A19" s="84">
        <v>5</v>
      </c>
      <c r="B19" s="10" t="s">
        <v>69</v>
      </c>
      <c r="C19" s="106">
        <v>72</v>
      </c>
      <c r="D19" s="117">
        <v>11</v>
      </c>
    </row>
    <row r="20" spans="1:4" ht="12.75">
      <c r="A20" s="84">
        <v>6</v>
      </c>
      <c r="B20" s="10" t="s">
        <v>144</v>
      </c>
      <c r="C20" s="106">
        <v>-1382</v>
      </c>
      <c r="D20" s="117">
        <v>0</v>
      </c>
    </row>
    <row r="21" spans="1:4" ht="12.75">
      <c r="A21" s="84">
        <v>7</v>
      </c>
      <c r="B21" s="10" t="s">
        <v>109</v>
      </c>
      <c r="C21" s="106">
        <v>231879</v>
      </c>
      <c r="D21" s="117">
        <v>174078</v>
      </c>
    </row>
    <row r="22" spans="1:4" ht="13.5" thickBot="1">
      <c r="A22" s="85">
        <v>8</v>
      </c>
      <c r="B22" s="11" t="s">
        <v>70</v>
      </c>
      <c r="C22" s="118">
        <f>SUM(C15:C21)</f>
        <v>236502</v>
      </c>
      <c r="D22" s="119">
        <f>D15+D16+D17+D19+D21+D18</f>
        <v>175962</v>
      </c>
    </row>
    <row r="23" spans="1:4" ht="13.5" thickBot="1">
      <c r="A23" s="86"/>
      <c r="B23" s="75" t="s">
        <v>134</v>
      </c>
      <c r="C23" s="120"/>
      <c r="D23" s="121"/>
    </row>
    <row r="24" spans="1:4" ht="16.5" customHeight="1">
      <c r="A24" s="97">
        <v>9</v>
      </c>
      <c r="B24" s="98" t="s">
        <v>71</v>
      </c>
      <c r="C24" s="122">
        <v>6272</v>
      </c>
      <c r="D24" s="122">
        <v>4634</v>
      </c>
    </row>
    <row r="25" spans="1:4" ht="24.75" customHeight="1">
      <c r="A25" s="74">
        <v>10</v>
      </c>
      <c r="B25" s="10" t="s">
        <v>138</v>
      </c>
      <c r="C25" s="117">
        <v>3</v>
      </c>
      <c r="D25" s="117">
        <v>1347</v>
      </c>
    </row>
    <row r="26" spans="1:4" ht="24.75" customHeight="1">
      <c r="A26" s="74">
        <v>11</v>
      </c>
      <c r="B26" s="10" t="s">
        <v>116</v>
      </c>
      <c r="C26" s="117">
        <v>1138</v>
      </c>
      <c r="D26" s="117">
        <v>0</v>
      </c>
    </row>
    <row r="27" spans="1:4" ht="12.75">
      <c r="A27" s="74">
        <v>12</v>
      </c>
      <c r="B27" s="10" t="s">
        <v>72</v>
      </c>
      <c r="C27" s="117">
        <v>29043</v>
      </c>
      <c r="D27" s="117">
        <v>23143</v>
      </c>
    </row>
    <row r="28" spans="1:4" ht="12.75">
      <c r="A28" s="74">
        <v>13</v>
      </c>
      <c r="B28" s="10" t="s">
        <v>73</v>
      </c>
      <c r="C28" s="117">
        <v>13836</v>
      </c>
      <c r="D28" s="117">
        <v>9418</v>
      </c>
    </row>
    <row r="29" spans="1:4" ht="12.75">
      <c r="A29" s="74">
        <v>14</v>
      </c>
      <c r="B29" s="10" t="s">
        <v>137</v>
      </c>
      <c r="C29" s="117">
        <v>12950</v>
      </c>
      <c r="D29" s="117">
        <v>4271</v>
      </c>
    </row>
    <row r="30" spans="1:4" ht="12.75">
      <c r="A30" s="74">
        <v>15</v>
      </c>
      <c r="B30" s="12" t="s">
        <v>69</v>
      </c>
      <c r="C30" s="117">
        <v>691</v>
      </c>
      <c r="D30" s="117">
        <v>88</v>
      </c>
    </row>
    <row r="31" spans="1:4" ht="25.5">
      <c r="A31" s="74">
        <v>16</v>
      </c>
      <c r="B31" s="10" t="s">
        <v>74</v>
      </c>
      <c r="C31" s="117">
        <v>0</v>
      </c>
      <c r="D31" s="117">
        <v>18</v>
      </c>
    </row>
    <row r="32" spans="1:4" ht="12.75">
      <c r="A32" s="74">
        <v>17</v>
      </c>
      <c r="B32" s="10" t="s">
        <v>103</v>
      </c>
      <c r="C32" s="117">
        <v>716</v>
      </c>
      <c r="D32" s="117">
        <v>37</v>
      </c>
    </row>
    <row r="33" spans="1:4" ht="12.75">
      <c r="A33" s="74">
        <v>18</v>
      </c>
      <c r="B33" s="10" t="s">
        <v>75</v>
      </c>
      <c r="C33" s="117">
        <v>101</v>
      </c>
      <c r="D33" s="117">
        <v>131</v>
      </c>
    </row>
    <row r="34" spans="1:4" ht="12.75">
      <c r="A34" s="74">
        <v>19</v>
      </c>
      <c r="B34" s="13" t="s">
        <v>76</v>
      </c>
      <c r="C34" s="123">
        <f>C24+C25+C26+C27+C28+C29+C30+C31+C33+C32</f>
        <v>64750</v>
      </c>
      <c r="D34" s="123">
        <f>D24+D25+D27+D28+D29+D30+D31+D33+D32</f>
        <v>43087</v>
      </c>
    </row>
    <row r="35" spans="1:4" ht="12.75">
      <c r="A35" s="74">
        <v>20</v>
      </c>
      <c r="B35" s="13" t="s">
        <v>77</v>
      </c>
      <c r="C35" s="123">
        <f>C22-C34</f>
        <v>171752</v>
      </c>
      <c r="D35" s="123">
        <f>D22-D34</f>
        <v>132875</v>
      </c>
    </row>
    <row r="36" spans="1:4" ht="17.25" customHeight="1">
      <c r="A36" s="74">
        <v>21</v>
      </c>
      <c r="B36" s="77" t="s">
        <v>131</v>
      </c>
      <c r="C36" s="117">
        <v>-2860</v>
      </c>
      <c r="D36" s="117">
        <v>-6549</v>
      </c>
    </row>
    <row r="37" spans="1:4" ht="12.75">
      <c r="A37" s="74">
        <v>22</v>
      </c>
      <c r="B37" s="13" t="s">
        <v>78</v>
      </c>
      <c r="C37" s="123">
        <f>C35+C36</f>
        <v>168892</v>
      </c>
      <c r="D37" s="123">
        <f>D35+D36</f>
        <v>126326</v>
      </c>
    </row>
    <row r="38" spans="1:4" ht="13.5" thickBot="1">
      <c r="A38" s="96"/>
      <c r="B38" s="99"/>
      <c r="C38" s="124"/>
      <c r="D38" s="124"/>
    </row>
    <row r="39" spans="1:4" ht="21.75" customHeight="1">
      <c r="A39" s="149" t="s">
        <v>6</v>
      </c>
      <c r="B39" s="153" t="s">
        <v>7</v>
      </c>
      <c r="C39" s="125" t="s">
        <v>102</v>
      </c>
      <c r="D39" s="125" t="s">
        <v>34</v>
      </c>
    </row>
    <row r="40" spans="1:4" ht="16.5" customHeight="1" thickBot="1">
      <c r="A40" s="150"/>
      <c r="B40" s="150"/>
      <c r="C40" s="114">
        <v>40695</v>
      </c>
      <c r="D40" s="114">
        <v>40330</v>
      </c>
    </row>
    <row r="41" spans="1:4" ht="12.75">
      <c r="A41" s="101"/>
      <c r="B41" s="88" t="s">
        <v>132</v>
      </c>
      <c r="C41" s="126"/>
      <c r="D41" s="126"/>
    </row>
    <row r="42" spans="1:4" ht="12.75">
      <c r="A42" s="84">
        <v>23</v>
      </c>
      <c r="B42" s="10" t="s">
        <v>80</v>
      </c>
      <c r="C42" s="117">
        <v>82071</v>
      </c>
      <c r="D42" s="117">
        <v>68138</v>
      </c>
    </row>
    <row r="43" spans="1:4" ht="25.5">
      <c r="A43" s="84">
        <v>24</v>
      </c>
      <c r="B43" s="10" t="s">
        <v>106</v>
      </c>
      <c r="C43" s="117">
        <v>40781</v>
      </c>
      <c r="D43" s="117">
        <v>25212</v>
      </c>
    </row>
    <row r="44" spans="1:4" ht="25.5">
      <c r="A44" s="84">
        <v>25</v>
      </c>
      <c r="B44" s="77" t="s">
        <v>127</v>
      </c>
      <c r="C44" s="117">
        <v>-16263</v>
      </c>
      <c r="D44" s="117">
        <v>-3857</v>
      </c>
    </row>
    <row r="45" spans="1:4" ht="12.75">
      <c r="A45" s="84">
        <v>26</v>
      </c>
      <c r="B45" s="10" t="s">
        <v>81</v>
      </c>
      <c r="C45" s="117">
        <v>6076</v>
      </c>
      <c r="D45" s="117">
        <v>10547</v>
      </c>
    </row>
    <row r="46" spans="1:4" ht="12.75">
      <c r="A46" s="84"/>
      <c r="B46" s="79" t="s">
        <v>135</v>
      </c>
      <c r="C46" s="123"/>
      <c r="D46" s="123"/>
    </row>
    <row r="47" spans="1:4" ht="12.75">
      <c r="A47" s="84">
        <v>27</v>
      </c>
      <c r="B47" s="77" t="s">
        <v>122</v>
      </c>
      <c r="C47" s="117">
        <v>-100</v>
      </c>
      <c r="D47" s="117">
        <v>-2972</v>
      </c>
    </row>
    <row r="48" spans="1:4" ht="12.75">
      <c r="A48" s="84">
        <v>28</v>
      </c>
      <c r="B48" s="80" t="s">
        <v>124</v>
      </c>
      <c r="C48" s="123">
        <f>SUM(C42:C47)</f>
        <v>112565</v>
      </c>
      <c r="D48" s="123">
        <f>SUM(D42:D47)</f>
        <v>97068</v>
      </c>
    </row>
    <row r="49" spans="1:4" ht="12.75">
      <c r="A49" s="84"/>
      <c r="B49" s="79" t="s">
        <v>79</v>
      </c>
      <c r="C49" s="123">
        <f>C37+C48</f>
        <v>281457</v>
      </c>
      <c r="D49" s="123">
        <f>D37+D48</f>
        <v>223394</v>
      </c>
    </row>
    <row r="50" spans="1:4" ht="12.75">
      <c r="A50" s="82"/>
      <c r="B50" s="81" t="s">
        <v>136</v>
      </c>
      <c r="C50" s="127">
        <f>SUM(C51:C57)</f>
        <v>226211</v>
      </c>
      <c r="D50" s="127">
        <f>SUM(D51:D57)</f>
        <v>179263</v>
      </c>
    </row>
    <row r="51" spans="1:4" ht="12.75">
      <c r="A51" s="84">
        <v>29</v>
      </c>
      <c r="B51" s="10" t="s">
        <v>82</v>
      </c>
      <c r="C51" s="128">
        <v>128353</v>
      </c>
      <c r="D51" s="117">
        <v>103995</v>
      </c>
    </row>
    <row r="52" spans="1:4" ht="12.75">
      <c r="A52" s="84">
        <v>30</v>
      </c>
      <c r="B52" s="10" t="s">
        <v>83</v>
      </c>
      <c r="C52" s="128">
        <v>14096</v>
      </c>
      <c r="D52" s="117">
        <v>11939</v>
      </c>
    </row>
    <row r="53" spans="1:4" ht="12.75">
      <c r="A53" s="84">
        <v>31</v>
      </c>
      <c r="B53" s="10" t="s">
        <v>84</v>
      </c>
      <c r="C53" s="117">
        <v>41084</v>
      </c>
      <c r="D53" s="117">
        <v>25512</v>
      </c>
    </row>
    <row r="54" spans="1:4" ht="12.75">
      <c r="A54" s="84">
        <v>32</v>
      </c>
      <c r="B54" s="10" t="s">
        <v>85</v>
      </c>
      <c r="C54" s="117">
        <v>35920</v>
      </c>
      <c r="D54" s="117">
        <v>29587</v>
      </c>
    </row>
    <row r="55" spans="1:4" ht="12.75">
      <c r="A55" s="84">
        <v>33</v>
      </c>
      <c r="B55" s="10" t="s">
        <v>86</v>
      </c>
      <c r="C55" s="128">
        <v>836</v>
      </c>
      <c r="D55" s="117">
        <v>314</v>
      </c>
    </row>
    <row r="56" spans="1:4" ht="12.75">
      <c r="A56" s="84">
        <v>34</v>
      </c>
      <c r="B56" s="10" t="s">
        <v>87</v>
      </c>
      <c r="C56" s="128">
        <v>5487</v>
      </c>
      <c r="D56" s="117">
        <v>7282</v>
      </c>
    </row>
    <row r="57" spans="1:4" ht="13.5" thickBot="1">
      <c r="A57" s="84">
        <v>35</v>
      </c>
      <c r="B57" s="10" t="s">
        <v>88</v>
      </c>
      <c r="C57" s="128">
        <v>435</v>
      </c>
      <c r="D57" s="117">
        <v>634</v>
      </c>
    </row>
    <row r="58" spans="1:4" ht="26.25" thickBot="1">
      <c r="A58" s="102">
        <v>36</v>
      </c>
      <c r="B58" s="103" t="s">
        <v>89</v>
      </c>
      <c r="C58" s="129">
        <f>C49-C50</f>
        <v>55246</v>
      </c>
      <c r="D58" s="129">
        <f>D49-D50</f>
        <v>44131</v>
      </c>
    </row>
    <row r="59" spans="1:4" ht="13.5" thickBot="1">
      <c r="A59" s="100"/>
      <c r="B59" s="75" t="s">
        <v>90</v>
      </c>
      <c r="C59" s="130"/>
      <c r="D59" s="131"/>
    </row>
    <row r="60" spans="1:4" ht="12.75">
      <c r="A60" s="74">
        <v>37</v>
      </c>
      <c r="B60" s="10" t="s">
        <v>91</v>
      </c>
      <c r="C60" s="106">
        <v>-7560</v>
      </c>
      <c r="D60" s="117">
        <v>-4416</v>
      </c>
    </row>
    <row r="61" spans="1:4" ht="12.75">
      <c r="A61" s="74">
        <v>38</v>
      </c>
      <c r="B61" s="10" t="s">
        <v>92</v>
      </c>
      <c r="C61" s="106">
        <v>-460</v>
      </c>
      <c r="D61" s="117">
        <v>-500</v>
      </c>
    </row>
    <row r="62" spans="1:4" ht="12.75">
      <c r="A62" s="74">
        <v>39</v>
      </c>
      <c r="B62" s="13" t="s">
        <v>93</v>
      </c>
      <c r="C62" s="132">
        <f>C60+C61</f>
        <v>-8020</v>
      </c>
      <c r="D62" s="123">
        <f>D60+D61</f>
        <v>-4916</v>
      </c>
    </row>
    <row r="63" spans="1:4" ht="12.75">
      <c r="A63" s="74">
        <v>40</v>
      </c>
      <c r="B63" s="10" t="s">
        <v>94</v>
      </c>
      <c r="C63" s="117">
        <f>C58+C62</f>
        <v>47226</v>
      </c>
      <c r="D63" s="117">
        <f>D58+D62</f>
        <v>39215</v>
      </c>
    </row>
    <row r="64" spans="1:4" ht="12.75">
      <c r="A64" s="74">
        <v>41</v>
      </c>
      <c r="B64" s="10" t="s">
        <v>95</v>
      </c>
      <c r="C64" s="133">
        <v>-12</v>
      </c>
      <c r="D64" s="134">
        <v>0</v>
      </c>
    </row>
    <row r="65" spans="1:4" ht="12.75">
      <c r="A65" s="74">
        <v>42</v>
      </c>
      <c r="B65" s="10" t="s">
        <v>96</v>
      </c>
      <c r="C65" s="133">
        <v>0</v>
      </c>
      <c r="D65" s="134">
        <v>0</v>
      </c>
    </row>
    <row r="66" spans="1:4" ht="13.5" thickBot="1">
      <c r="A66" s="74">
        <v>43</v>
      </c>
      <c r="B66" s="13" t="s">
        <v>97</v>
      </c>
      <c r="C66" s="135">
        <f>SUM(C63:C65)</f>
        <v>47214</v>
      </c>
      <c r="D66" s="136">
        <f>SUM(D63:D65)</f>
        <v>39215</v>
      </c>
    </row>
    <row r="67" spans="1:4" ht="13.5" thickBot="1">
      <c r="A67" s="92">
        <v>44</v>
      </c>
      <c r="B67" s="91" t="s">
        <v>98</v>
      </c>
      <c r="C67" s="137">
        <f>C66/84049179*1000</f>
        <v>0.5617425483715909</v>
      </c>
      <c r="D67" s="137">
        <f>D66/32182352*1000</f>
        <v>1.218524985370864</v>
      </c>
    </row>
    <row r="69" spans="2:4" ht="12.75">
      <c r="B69" s="140" t="s">
        <v>148</v>
      </c>
      <c r="C69" s="140"/>
      <c r="D69" s="140" t="s">
        <v>147</v>
      </c>
    </row>
    <row r="72" spans="2:4" ht="12.75">
      <c r="B72" t="s">
        <v>114</v>
      </c>
      <c r="D72" s="107" t="s">
        <v>115</v>
      </c>
    </row>
    <row r="74" ht="12.75">
      <c r="B74" s="67" t="s">
        <v>111</v>
      </c>
    </row>
  </sheetData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20">
      <selection activeCell="D40" sqref="D40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99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100</v>
      </c>
    </row>
    <row r="7" spans="1:4" ht="15.75">
      <c r="A7" s="19" t="s">
        <v>141</v>
      </c>
      <c r="B7" s="20"/>
      <c r="C7" s="7"/>
      <c r="D7" s="7"/>
    </row>
    <row r="8" spans="1:4" ht="15.75">
      <c r="A8" s="15"/>
      <c r="B8" s="19" t="s">
        <v>146</v>
      </c>
      <c r="C8" s="7"/>
      <c r="D8" s="7"/>
    </row>
    <row r="9" spans="1:4" ht="15.75">
      <c r="A9" s="21" t="s">
        <v>142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49" t="s">
        <v>6</v>
      </c>
      <c r="B15" s="151" t="s">
        <v>7</v>
      </c>
      <c r="C15" s="5" t="s">
        <v>8</v>
      </c>
      <c r="D15" s="4" t="s">
        <v>34</v>
      </c>
    </row>
    <row r="16" spans="1:4" ht="12.75" customHeight="1" thickBot="1">
      <c r="A16" s="150"/>
      <c r="B16" s="152"/>
      <c r="C16" s="72">
        <v>40695</v>
      </c>
      <c r="D16" s="73">
        <v>40330</v>
      </c>
    </row>
    <row r="17" spans="1:4" ht="12.75">
      <c r="A17" s="87"/>
      <c r="B17" s="78"/>
      <c r="C17" s="90"/>
      <c r="D17" s="90"/>
    </row>
    <row r="18" spans="1:4" ht="12.75">
      <c r="A18" s="84">
        <v>1</v>
      </c>
      <c r="B18" s="77" t="s">
        <v>117</v>
      </c>
      <c r="C18" s="76">
        <v>236502</v>
      </c>
      <c r="D18" s="76">
        <v>175962</v>
      </c>
    </row>
    <row r="19" spans="1:4" ht="12.75">
      <c r="A19" s="84">
        <v>2</v>
      </c>
      <c r="B19" s="77" t="s">
        <v>118</v>
      </c>
      <c r="C19" s="76">
        <v>-64750</v>
      </c>
      <c r="D19" s="76">
        <v>-43087</v>
      </c>
    </row>
    <row r="20" spans="1:4" ht="38.25">
      <c r="A20" s="84">
        <v>3</v>
      </c>
      <c r="B20" s="13" t="s">
        <v>119</v>
      </c>
      <c r="C20" s="14">
        <f>C18+C19</f>
        <v>171752</v>
      </c>
      <c r="D20" s="14">
        <f>D18+D19</f>
        <v>132875</v>
      </c>
    </row>
    <row r="21" spans="1:4" ht="25.5">
      <c r="A21" s="84">
        <v>4</v>
      </c>
      <c r="B21" s="77" t="s">
        <v>128</v>
      </c>
      <c r="C21" s="9">
        <v>-2860</v>
      </c>
      <c r="D21" s="9">
        <v>-6549</v>
      </c>
    </row>
    <row r="22" spans="1:4" ht="12.75">
      <c r="A22" s="84">
        <v>5</v>
      </c>
      <c r="B22" s="80" t="s">
        <v>123</v>
      </c>
      <c r="C22" s="14">
        <f>C20+C21</f>
        <v>168892</v>
      </c>
      <c r="D22" s="14">
        <f>D20+D21</f>
        <v>126326</v>
      </c>
    </row>
    <row r="23" spans="1:4" ht="28.5" customHeight="1">
      <c r="A23" s="84">
        <v>6</v>
      </c>
      <c r="B23" s="77" t="s">
        <v>120</v>
      </c>
      <c r="C23" s="76">
        <v>40781</v>
      </c>
      <c r="D23" s="76">
        <v>25212</v>
      </c>
    </row>
    <row r="24" spans="1:4" ht="12.75">
      <c r="A24" s="84">
        <v>7</v>
      </c>
      <c r="B24" s="77" t="s">
        <v>121</v>
      </c>
      <c r="C24" s="76">
        <v>82071</v>
      </c>
      <c r="D24" s="76">
        <v>68138</v>
      </c>
    </row>
    <row r="25" spans="1:4" ht="12.75">
      <c r="A25" s="84">
        <v>8</v>
      </c>
      <c r="B25" s="77" t="s">
        <v>122</v>
      </c>
      <c r="C25" s="76">
        <v>-100</v>
      </c>
      <c r="D25" s="76">
        <v>-2972</v>
      </c>
    </row>
    <row r="26" spans="1:4" ht="25.5">
      <c r="A26" s="84">
        <v>9</v>
      </c>
      <c r="B26" s="77" t="s">
        <v>127</v>
      </c>
      <c r="C26" s="76">
        <v>-16263</v>
      </c>
      <c r="D26" s="76">
        <v>-3857</v>
      </c>
    </row>
    <row r="27" spans="1:4" ht="12.75">
      <c r="A27" s="84">
        <v>10</v>
      </c>
      <c r="B27" s="77" t="s">
        <v>81</v>
      </c>
      <c r="C27" s="76">
        <v>6076</v>
      </c>
      <c r="D27" s="76">
        <v>10547</v>
      </c>
    </row>
    <row r="28" spans="1:4" ht="12.75">
      <c r="A28" s="84">
        <v>11</v>
      </c>
      <c r="B28" s="80" t="s">
        <v>124</v>
      </c>
      <c r="C28" s="14">
        <f>SUM(C23:C27)</f>
        <v>112565</v>
      </c>
      <c r="D28" s="14">
        <f>SUM(D23:D27)</f>
        <v>97068</v>
      </c>
    </row>
    <row r="29" spans="1:4" ht="12.75">
      <c r="A29" s="84">
        <v>12</v>
      </c>
      <c r="B29" s="13" t="s">
        <v>125</v>
      </c>
      <c r="C29" s="14">
        <f>C22+C28</f>
        <v>281457</v>
      </c>
      <c r="D29" s="14">
        <f>D22+D28</f>
        <v>223394</v>
      </c>
    </row>
    <row r="30" spans="1:4" ht="12.75">
      <c r="A30" s="84">
        <v>13</v>
      </c>
      <c r="B30" s="13" t="s">
        <v>126</v>
      </c>
      <c r="C30" s="14">
        <v>-226211</v>
      </c>
      <c r="D30" s="14">
        <v>-179263</v>
      </c>
    </row>
    <row r="31" spans="1:4" ht="12.75">
      <c r="A31" s="84">
        <v>16</v>
      </c>
      <c r="B31" s="13" t="s">
        <v>130</v>
      </c>
      <c r="C31" s="14">
        <f>C29+C30</f>
        <v>55246</v>
      </c>
      <c r="D31" s="14">
        <f>D29+D30</f>
        <v>44131</v>
      </c>
    </row>
    <row r="32" spans="1:4" ht="12.75">
      <c r="A32" s="84">
        <v>17</v>
      </c>
      <c r="B32" s="10" t="s">
        <v>101</v>
      </c>
      <c r="C32" s="9">
        <v>-8020</v>
      </c>
      <c r="D32" s="9">
        <v>-4916</v>
      </c>
    </row>
    <row r="33" spans="1:4" ht="12.75">
      <c r="A33" s="84">
        <v>18</v>
      </c>
      <c r="B33" s="10" t="s">
        <v>95</v>
      </c>
      <c r="C33" s="9">
        <v>-12</v>
      </c>
      <c r="D33" s="9"/>
    </row>
    <row r="34" spans="1:4" ht="13.5" thickBot="1">
      <c r="A34" s="84">
        <v>19</v>
      </c>
      <c r="B34" s="13" t="s">
        <v>129</v>
      </c>
      <c r="C34" s="104">
        <f>C31+C32+C33</f>
        <v>47214</v>
      </c>
      <c r="D34" s="104">
        <f>D31+D32</f>
        <v>39215</v>
      </c>
    </row>
    <row r="35" spans="1:4" ht="13.5" thickBot="1">
      <c r="A35" s="89">
        <v>20</v>
      </c>
      <c r="B35" s="91" t="s">
        <v>98</v>
      </c>
      <c r="C35" s="69">
        <f>C34/84049179*1000</f>
        <v>0.5617425483715909</v>
      </c>
      <c r="D35" s="105">
        <f>D34/32182352*1000</f>
        <v>1.218524985370864</v>
      </c>
    </row>
    <row r="36" spans="1:4" ht="12.75">
      <c r="A36" s="141"/>
      <c r="B36" s="142"/>
      <c r="C36" s="143"/>
      <c r="D36" s="144"/>
    </row>
    <row r="37" spans="1:4" ht="12.75">
      <c r="A37" s="141"/>
      <c r="B37" s="142"/>
      <c r="C37" s="143"/>
      <c r="D37" s="144"/>
    </row>
    <row r="39" spans="2:4" ht="15">
      <c r="B39" s="140" t="s">
        <v>148</v>
      </c>
      <c r="C39" s="16"/>
      <c r="D39" s="140" t="s">
        <v>147</v>
      </c>
    </row>
    <row r="40" spans="2:4" ht="15">
      <c r="B40" s="140"/>
      <c r="C40" s="16"/>
      <c r="D40" s="140"/>
    </row>
    <row r="43" spans="2:4" ht="12.75">
      <c r="B43" t="s">
        <v>113</v>
      </c>
      <c r="D43" t="s">
        <v>115</v>
      </c>
    </row>
    <row r="46" ht="12.75">
      <c r="B46" s="67" t="s">
        <v>110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Admin</cp:lastModifiedBy>
  <cp:lastPrinted>2011-06-01T06:50:59Z</cp:lastPrinted>
  <dcterms:created xsi:type="dcterms:W3CDTF">2008-07-24T13:39:08Z</dcterms:created>
  <dcterms:modified xsi:type="dcterms:W3CDTF">2011-07-01T04:42:41Z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