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_mukashova\Desktop\фин отчетность Декабрь\"/>
    </mc:Choice>
  </mc:AlternateContent>
  <bookViews>
    <workbookView xWindow="0" yWindow="0" windowWidth="20490" windowHeight="7755" activeTab="6"/>
  </bookViews>
  <sheets>
    <sheet name="офп" sheetId="3" r:id="rId1"/>
    <sheet name="осп" sheetId="5" r:id="rId2"/>
    <sheet name="ОДДС" sheetId="6" r:id="rId3"/>
    <sheet name="Капитал" sheetId="7" r:id="rId4"/>
    <sheet name="Примечание" sheetId="10" r:id="rId5"/>
    <sheet name="Приложение №2" sheetId="11" r:id="rId6"/>
    <sheet name="Экономические нормативы" sheetId="12" r:id="rId7"/>
  </sheets>
  <definedNames>
    <definedName name="_xlnm.Print_Area" localSheetId="1">осп!$A$1:$C$40</definedName>
  </definedNames>
  <calcPr calcId="152511" concurrentCalc="0"/>
</workbook>
</file>

<file path=xl/calcChain.xml><?xml version="1.0" encoding="utf-8"?>
<calcChain xmlns="http://schemas.openxmlformats.org/spreadsheetml/2006/main">
  <c r="C20" i="5" l="1"/>
  <c r="E18" i="7"/>
  <c r="E17" i="7"/>
  <c r="E16" i="7"/>
  <c r="E15" i="7"/>
  <c r="D14" i="7"/>
  <c r="D19" i="7"/>
  <c r="C14" i="7"/>
  <c r="C19" i="7"/>
  <c r="B14" i="7"/>
  <c r="B19" i="7"/>
  <c r="E19" i="7"/>
  <c r="E13" i="7"/>
  <c r="E12" i="7"/>
  <c r="E11" i="7"/>
  <c r="E10" i="7"/>
  <c r="E9" i="7"/>
  <c r="D41" i="6"/>
  <c r="C41" i="6"/>
  <c r="D35" i="6"/>
  <c r="C35" i="6"/>
  <c r="D15" i="6"/>
  <c r="D27" i="6"/>
  <c r="D29" i="6"/>
  <c r="D43" i="6"/>
  <c r="D45" i="6"/>
  <c r="C15" i="6"/>
  <c r="C27" i="6"/>
  <c r="C29" i="6"/>
  <c r="C43" i="6"/>
  <c r="C45" i="6"/>
  <c r="E14" i="7"/>
  <c r="B12" i="3"/>
  <c r="B18" i="3"/>
  <c r="D13" i="3"/>
  <c r="C13" i="3"/>
  <c r="D12" i="3"/>
  <c r="C12" i="3"/>
  <c r="B13" i="3"/>
  <c r="B18" i="5"/>
  <c r="B9" i="5"/>
  <c r="B11" i="5"/>
  <c r="B20" i="5"/>
  <c r="B22" i="5"/>
  <c r="B26" i="5"/>
  <c r="B29" i="5"/>
  <c r="B31" i="5"/>
  <c r="B32" i="5"/>
  <c r="B41" i="3"/>
  <c r="B21" i="3"/>
  <c r="B48" i="3"/>
  <c r="D21" i="3"/>
  <c r="C48" i="3"/>
  <c r="D18" i="3"/>
  <c r="C41" i="3"/>
  <c r="C21" i="3"/>
  <c r="C18" i="3"/>
  <c r="C18" i="5"/>
  <c r="C9" i="5"/>
  <c r="C11" i="5"/>
  <c r="D48" i="3"/>
  <c r="D41" i="3"/>
  <c r="D22" i="3"/>
  <c r="D50" i="3"/>
  <c r="D28" i="3"/>
  <c r="C50" i="3"/>
  <c r="C22" i="3"/>
  <c r="C28" i="3"/>
  <c r="C22" i="5"/>
  <c r="C26" i="5"/>
  <c r="C29" i="5"/>
  <c r="C31" i="5"/>
  <c r="C32" i="5"/>
  <c r="B22" i="3"/>
  <c r="B28" i="3"/>
  <c r="B50" i="3"/>
</calcChain>
</file>

<file path=xl/sharedStrings.xml><?xml version="1.0" encoding="utf-8"?>
<sst xmlns="http://schemas.openxmlformats.org/spreadsheetml/2006/main" count="249" uniqueCount="208">
  <si>
    <t>АКТИВЫ</t>
  </si>
  <si>
    <t>Основные средства и нематериальные активы</t>
  </si>
  <si>
    <t>Прочие активы</t>
  </si>
  <si>
    <t>ОБЯЗАТЕЛЬСТВА</t>
  </si>
  <si>
    <t>Прочие обязательства</t>
  </si>
  <si>
    <t>Процентные доходы</t>
  </si>
  <si>
    <t>Процентные расходы</t>
  </si>
  <si>
    <t>Операционные доходы</t>
  </si>
  <si>
    <t xml:space="preserve"> ОАО "Коммерческий банк КЫРГЫЗСТАН"</t>
  </si>
  <si>
    <t>Прибыль до налогообложения</t>
  </si>
  <si>
    <t xml:space="preserve">Нераспределенная прибыль </t>
  </si>
  <si>
    <t>Отложенные налоговые обязательства</t>
  </si>
  <si>
    <t>КАПИТАЛ</t>
  </si>
  <si>
    <t>Уставный капитал</t>
  </si>
  <si>
    <t>Прочие заемные средства</t>
  </si>
  <si>
    <t>Всего чистые кредиты</t>
  </si>
  <si>
    <t>Доходы по услугам и комиссии</t>
  </si>
  <si>
    <t>Расходы по услугам и комиссии</t>
  </si>
  <si>
    <t>Прочие доходы</t>
  </si>
  <si>
    <t>Операционные расходы</t>
  </si>
  <si>
    <t>Расходы по налогу на прибыль</t>
  </si>
  <si>
    <t>Чистая прибыль</t>
  </si>
  <si>
    <t>Итого совокупный доход</t>
  </si>
  <si>
    <t>За минусом резерва под обесценение</t>
  </si>
  <si>
    <t>Счета "ностро" в коммерческих банках</t>
  </si>
  <si>
    <t>Денежные и приравненные к ним средства</t>
  </si>
  <si>
    <t>Инвестиции, удерживаемые до погашения</t>
  </si>
  <si>
    <t>Итого капитал</t>
  </si>
  <si>
    <t>Итого обязательства</t>
  </si>
  <si>
    <t>Итого активы</t>
  </si>
  <si>
    <t>ОБЯЗАТЕЛЬСТВА И КАПИТАЛ</t>
  </si>
  <si>
    <t>Кредиты, предоставленные клиентам</t>
  </si>
  <si>
    <t>Чистая прибыль по операциям с иностранной валютой</t>
  </si>
  <si>
    <t>Отчетный период</t>
  </si>
  <si>
    <t>тыс.сом</t>
  </si>
  <si>
    <t>Предыдущий период</t>
  </si>
  <si>
    <t>Прибыль на одну акцию</t>
  </si>
  <si>
    <t>Операционная прибыль</t>
  </si>
  <si>
    <t>Формирование резервов под обесценение по прочим операциям</t>
  </si>
  <si>
    <t>Средства клиентов</t>
  </si>
  <si>
    <t>Финансовые обязательства, оцениваемые по справедливой стоимости через прибыль или убыток</t>
  </si>
  <si>
    <t>Обязательство по текущему налогу на прибыль</t>
  </si>
  <si>
    <t>Финансовые активы, оцениваемые по справедливой стоимости через прибыль или убыток</t>
  </si>
  <si>
    <t>Декабрь 2017 г.</t>
  </si>
  <si>
    <t>ИТОГО ОБЯЗАТЕЛЬСТВА И КАПИТАЛ</t>
  </si>
  <si>
    <t>ЧИСТЫЙ ПРОЦЕНТНЫЙ ДОХОД</t>
  </si>
  <si>
    <t>ЧИСТЫЕ НЕПРОЦЕНТНЫЕ ДОХОДЫ</t>
  </si>
  <si>
    <t>Всего активы денежного рынка</t>
  </si>
  <si>
    <t xml:space="preserve">Итого кредиты клиентам </t>
  </si>
  <si>
    <t>Дополнительно оплаченный капитал</t>
  </si>
  <si>
    <t>Председатель Правления</t>
  </si>
  <si>
    <t>Илебаев Н.Э.</t>
  </si>
  <si>
    <t>Главный бухгалтер</t>
  </si>
  <si>
    <t>Дженбаева Э.Т.</t>
  </si>
  <si>
    <t>Корреспондентский счет в НБКР</t>
  </si>
  <si>
    <t>Средства в банках и других финансово кредитных учреждениях</t>
  </si>
  <si>
    <t>Кредиты предоставленные банкам и другим финансово кредитным учреждениям</t>
  </si>
  <si>
    <t>Итого кредиты банкам и другим ФКУ</t>
  </si>
  <si>
    <t xml:space="preserve">Счета и депозиты банков и прочих финансово кредитных учреждений </t>
  </si>
  <si>
    <t>Чистый процентный доход до формирования резервов от обесценения активов, по которым начисляются проценты</t>
  </si>
  <si>
    <t>Формирование резервов под обесценение активов, по которым начисляются проценты</t>
  </si>
  <si>
    <t>Декабрь 2016 г.</t>
  </si>
  <si>
    <t>Декабрь 2018 г.</t>
  </si>
  <si>
    <t>Отчет о финансовом положении на 31 декабря 2018 года (включительно)</t>
  </si>
  <si>
    <t>Отчет о прибылях и убытках и прочем совокупном доходе на 31 декабря 2018 года (включительно)</t>
  </si>
  <si>
    <t>Операции по обратному РЕПО-соглашению</t>
  </si>
  <si>
    <t>-</t>
  </si>
  <si>
    <t>Операции по РЕПО-соглашению</t>
  </si>
  <si>
    <t>Итого счета "ностро" в коммерческих банках</t>
  </si>
  <si>
    <t xml:space="preserve">Дивиденды от вложений в акции                                                                                                     </t>
  </si>
  <si>
    <t>ОАО " Коммерческий банк КЫРГЫЗСТАН"</t>
  </si>
  <si>
    <t>Отчет о движении денежных средств на 31 декабря 2018 год (включительно).</t>
  </si>
  <si>
    <t>(в тысячах Кыргызских сом)</t>
  </si>
  <si>
    <t>Отчетный                      период                                2018г.</t>
  </si>
  <si>
    <t>Предыдущий период                                 2017г.</t>
  </si>
  <si>
    <t>ДВИЖЕНИЕ ДЕНЕЖНЫХ СРЕДСТВ ОТ           ОПЕРАЦИОННОЙ ДЕЯТЕЛЬНОСТИ:</t>
  </si>
  <si>
    <t>Проценты полученные</t>
  </si>
  <si>
    <t>Проценты уплаченные</t>
  </si>
  <si>
    <t>Доходы по услугам и комиссии полученные</t>
  </si>
  <si>
    <t>Расходы по услугам и комиссии уплаченные</t>
  </si>
  <si>
    <t>Поступления от операции с иностранной валютой</t>
  </si>
  <si>
    <t xml:space="preserve">Прочие доходы полученные </t>
  </si>
  <si>
    <t>Операционные расходы уплаченные</t>
  </si>
  <si>
    <t>Движение денежных средств от операционной деятельности до изменений в чистых операционных активах</t>
  </si>
  <si>
    <t>Изменение операционных активов и обязательств:</t>
  </si>
  <si>
    <t>(Увеличение)/ уменьшение операционных активов:</t>
  </si>
  <si>
    <t>Средства в финансовых учреждениях</t>
  </si>
  <si>
    <t>Ссуды, предоставленные клиентам</t>
  </si>
  <si>
    <t>Увеличение/ (уменьшение) операционных обязательствах:</t>
  </si>
  <si>
    <t>Средства финансовых учреждений</t>
  </si>
  <si>
    <t>Чистый приток/отток денежных средств от операционной деятельности до уплаты налога на прибыль</t>
  </si>
  <si>
    <t>Налог на прибыль уплаченный</t>
  </si>
  <si>
    <t>Чистый приток/отток денежных средств от операционной деятельности</t>
  </si>
  <si>
    <t>ДВИЖЕНИЕ ДЕНЕЖНЫХ СРЕДСТВ ОТ ИНВЕСТИЦИОННОЙ ДЕЯТЕЛЬНОСТИ:</t>
  </si>
  <si>
    <t>Приобретение основных средств</t>
  </si>
  <si>
    <t>Поступление от продажи основных средств</t>
  </si>
  <si>
    <t>Приобретение инвестиций, удерживаемых до погашения</t>
  </si>
  <si>
    <t>Поступление от погашения инвестиций, удерживаемых до погашения</t>
  </si>
  <si>
    <t>Чистый приток/отток денежных средств от инвестиционной деятельности</t>
  </si>
  <si>
    <t>ДВИЖЕНИЕ ДЕНЕЖНЫХ СРЕДСТВ ОТ ФИНАНСОВОЙ ДЕЯТЕЛЬНОСТИ</t>
  </si>
  <si>
    <t>Поступление прочих заемных средств</t>
  </si>
  <si>
    <t>Погашение прочих заемных средств</t>
  </si>
  <si>
    <t>Дивиденды выплаченные</t>
  </si>
  <si>
    <t>Чистый приток/отток денежных средств от финансовой деятельности</t>
  </si>
  <si>
    <t>Влияние изменений обменных курсов на  денежные средства и их эквиваленты</t>
  </si>
  <si>
    <t>Чистое изменение в денежных средствах и их эквивалентах</t>
  </si>
  <si>
    <t>Денежные средства и их эквиваленты, на начало отчетного года</t>
  </si>
  <si>
    <t>Денежные средства и их эквиваленты, на конец отчетного года</t>
  </si>
  <si>
    <t>Отчет об изменениях в капитале на 31 декабря 2018 год (включительно)</t>
  </si>
  <si>
    <t xml:space="preserve">Уставный капитал           </t>
  </si>
  <si>
    <t xml:space="preserve">Дополнительно оплаченный капитал               </t>
  </si>
  <si>
    <t xml:space="preserve">Нераспределенная прибыль          </t>
  </si>
  <si>
    <t xml:space="preserve">Итого капитал                </t>
  </si>
  <si>
    <t>На 31 декабря 2016 года</t>
  </si>
  <si>
    <t>Выпуск обыкновенных акций</t>
  </si>
  <si>
    <t xml:space="preserve">Итого совокупный доход за период </t>
  </si>
  <si>
    <t xml:space="preserve">Дивиденды к выплате </t>
  </si>
  <si>
    <t>Перевод нераспределенной прибыли в уставный капитал и дополнительно оплаченный капитал</t>
  </si>
  <si>
    <t>На 31 декабря 2017 года</t>
  </si>
  <si>
    <t>На 31 декабря 2018 года</t>
  </si>
  <si>
    <t>Примечания к финансовой отчетности</t>
  </si>
  <si>
    <t>Полное наименование банка: Открытое Акционерное Общество «Коммерческий банк КЫРГЫЗСТАН»</t>
  </si>
  <si>
    <t>Сокращенное наименование: ОАО «Коммерческий банк КЫРГЫЗСТАН»</t>
  </si>
  <si>
    <t>Регистрационный номер банка: 3903 – 3301 - ОАО</t>
  </si>
  <si>
    <t>Почтовый адрес: 720033, Кыргызская Республика, г. Бишкек, ул. Тоголок Молдо 54А</t>
  </si>
  <si>
    <t>Существенные факты, затрагивающие финансово-хозяйственную деятельность и подлежащие обязательному раскрытию по состоянию на 01 января 2019 года.</t>
  </si>
  <si>
    <t>1. В течение отчетного квартала ценные бумаги Банком не выпускались;</t>
  </si>
  <si>
    <t>2. Список всех крупных акционеров и акционеров, держателей контрольного пакета акций и их доли в количестве акций по формам, указана в приложении 2 к финансовой отчетности;</t>
  </si>
  <si>
    <t>3. Информации о существенных фактах, затрагивающих финансово-хозяйственную деятельность банка, имевших место в отчетном квартале – не было;</t>
  </si>
  <si>
    <t xml:space="preserve">4. Изменений в списке лиц, входящих в органы управления банка не было;    </t>
  </si>
  <si>
    <t>5. В части состава Правления Банка изменений не было;</t>
  </si>
  <si>
    <t>05 октября 2018 года состоялось внеочередное общее собрание акционеров Банка, форма проведения – очная, кворум собрания – 98,1373%, по результатом голосования внеочередного общего собрания акционеров были приняты следующие решения:                                                                                                                                                                             1. Утвердить счетную комиссию в составе 3 (трех) человек.
2. Избрать Шариатский совет ОАО «Коммерческий банк КЫРГЫЗСТАН» .
3. Избрать Председателя Шариатского совета ОАО «Коммерческий банк КЫРГЫЗСТАН».
4. Утвердить размеры вознаграждения членам Шариатского Совета ОАО «Коммерческий банк КЫРГЫЗСТАН»
5. Утвердить размер уставного капитала ОАО «Коммерческий банк КЫРГЫЗСТАН»
6. Утвердить Устав ОАО «Коммерческий банк КЫРГЫЗСТАН» в новой редакции.
7. Произвести государственную перерегистрацию в органах юстиции Кыргызской Республики.</t>
  </si>
  <si>
    <t xml:space="preserve">6. Иные события (факты), предусмотренные нормативными правовыми актами уполномоченного государственного органа по регулированию рынка ценных бумаг – решение о признании итогов девятнадцатого выпуска акции ОАО «Коммерческий банк КЫРГЫЗСТАН» от 02.10.2018 года за №14-2/2449 
</t>
  </si>
  <si>
    <t>7. Изменения в размере участия лиц, входящих в выборные органы управления банка, в капитале банка, а также его дочерних и зависимых компаний – нет;</t>
  </si>
  <si>
    <t>8. Изменения в списке юридических лиц, в которых Банк владеет 20 и более процентами уставного капитала – нет;</t>
  </si>
  <si>
    <t>9. Изменения в списке владельцев 5 и более процентов акций (долей), а также об изменениях доли владельцев 5 и более процентов акций (долей) – нет;</t>
  </si>
  <si>
    <t>10. Появление в реестре банка, владеющего более чем 5 процентами его голосующих акций (долей, паев) – нет;</t>
  </si>
  <si>
    <t xml:space="preserve">11. Разовые сделки Банка, размер которых либо стоимость имущества, по которым составляют 10 и более процентов от активов Банка на дату сделки - не было; </t>
  </si>
  <si>
    <t xml:space="preserve">12. Фактов, повлекших разовое увеличение или уменьшение стоимости активов Банка более чем на 10 процентов – не было; </t>
  </si>
  <si>
    <t>13. Фактов, повлекших разовое увеличение чистой прибыли или чистых убытков Банка более чем на 10 процентов – не было;</t>
  </si>
  <si>
    <t>14. Реорганизация банка, его дочерних и зависимых обществ – не было;</t>
  </si>
  <si>
    <t>15. Начисленные и (или) выплачиваемые (выплаченные) доходы по ценным бумагам – не было;</t>
  </si>
  <si>
    <t>16. Решения общих собраний акционеров за отчетный квартал – не было;</t>
  </si>
  <si>
    <t>17. Погашение ценных бумаг банка – не было;</t>
  </si>
  <si>
    <t>18. Иные события (факты), предусмотренные нормативными правовыми актами уполномоченного государственного органа по регулированию рынка ценных бумаг – не было;</t>
  </si>
  <si>
    <t>19. Список лиц, оказывающих существенное (прямое или косвенное) влияние на решения, принимаемые органами управления Банка, указана в приложении 2 к финансовой отчетности;</t>
  </si>
  <si>
    <t>20. Список лиц, оказывающих существенное (прямое или косвенное) влияние на решение, принимаемые органами управления головной компании банковской группы – Банк не имеет;</t>
  </si>
  <si>
    <t>21. Сведения о дочерних компаниях, их акционерах и лицах, оказывающих существенное (прямое или косвенное) влияние на решения, принимаемые органами управления дочерних компаний банковской группы – Банк не имеет;</t>
  </si>
  <si>
    <t>22. Сведения о зависимых компаниях, их акционерах и лицах, оказывающих существенное (прямое или косвенное) влияние на решения, принимаемые органами управления зависимых компаний банковской группы – Банк не имеет;</t>
  </si>
  <si>
    <t>23. Сведения о структуре банковской группы – отсутствует.</t>
  </si>
  <si>
    <t xml:space="preserve">
Председатель Правления            Илебаев Н.Э.
</t>
  </si>
  <si>
    <t>Главный бухгалтер                      Дженбаева Э.Т.</t>
  </si>
  <si>
    <t>Приложение 2</t>
  </si>
  <si>
    <t>к Положению о требованиях</t>
  </si>
  <si>
    <t>к формированию финансовой</t>
  </si>
  <si>
    <t xml:space="preserve">отчетности коммерческих банков    </t>
  </si>
  <si>
    <t>Кыргызской Республики</t>
  </si>
  <si>
    <t>СПИСОК</t>
  </si>
  <si>
    <t>лиц, оказывающих существенное (прямое или</t>
  </si>
  <si>
    <t>косвенное) влияние на решения, принимаемые</t>
  </si>
  <si>
    <t>органами управления банка</t>
  </si>
  <si>
    <t>Полное наименование: Открытое Акционерное Общество «Коммерческий банк КЫРГЫЗСТАН»</t>
  </si>
  <si>
    <t>Регистрационный номер банка: 3903–3301-ОАО</t>
  </si>
  <si>
    <t>Почтовый адрес банка: 720033, г. Бишкек, ул. Тоголок Молдо 54а</t>
  </si>
  <si>
    <t>По состоянию на 01.01.2019 года.</t>
  </si>
  <si>
    <t>Акционеры (участники) банка, владеющие 5 и более процентами (%) акций</t>
  </si>
  <si>
    <t>Лица, оказывающие косвенное (через третьи лица) существенное влияние на решения, принимаемые органами управления банка</t>
  </si>
  <si>
    <t>Взаимосвязи между акционерами (участниками) банка и лицами, оказывающими косвенное (через третьи лица) существенное влияние на решения, принимаемые органами управления банка</t>
  </si>
  <si>
    <t>№ п/п</t>
  </si>
  <si>
    <t>Полное и сокращенное</t>
  </si>
  <si>
    <t>фирменное наименование</t>
  </si>
  <si>
    <t>юридического лица с указанием</t>
  </si>
  <si>
    <t>юридического и фактического адресов/ФИО физического лица с указанием гражданства</t>
  </si>
  <si>
    <t>Принадлежащие акционеру (участнику)</t>
  </si>
  <si>
    <t>акции (доли) банка (процент голосов к общему количеству голосующих акций (долей) банка</t>
  </si>
  <si>
    <t>1.</t>
  </si>
  <si>
    <t>Бабанова Ая Токтогуловна гражданка Кыргызстана</t>
  </si>
  <si>
    <t xml:space="preserve">Председатель Правления </t>
  </si>
  <si>
    <t xml:space="preserve">Главный бухгалтер </t>
  </si>
  <si>
    <t xml:space="preserve">                                                   Илебаев Н.Э.</t>
  </si>
  <si>
    <t xml:space="preserve">                                               Дженбаева Э.Т.</t>
  </si>
  <si>
    <t xml:space="preserve">  СВЕДЕНИЯ </t>
  </si>
  <si>
    <t>о соблюдении экономических нормативов</t>
  </si>
  <si>
    <t>за четвертый квартал 2018г.</t>
  </si>
  <si>
    <t>по состоянию на 01 января 2019г.</t>
  </si>
  <si>
    <t>ОАО "Коммерческий банк КЫРГЫЗСТАН"</t>
  </si>
  <si>
    <t>Установленное значеине норматива</t>
  </si>
  <si>
    <t>Фактическое значение норматива</t>
  </si>
  <si>
    <t>Максимальный размер риска на одного заемщика, не связанного с банком  (К1.1)</t>
  </si>
  <si>
    <t>не более 20%</t>
  </si>
  <si>
    <t>Максимальный размер риска на одного заемщика, связанного с банком  (К1.2)</t>
  </si>
  <si>
    <t>не более 15%</t>
  </si>
  <si>
    <t>Максимальный размер риска по межбанковским размещениям в банк, не связанный с банком  (К1.3)</t>
  </si>
  <si>
    <t>не более 30%</t>
  </si>
  <si>
    <t>Максимальный размер риска по межбанковским размещениям в банк, являющийся аффилированным лицом банка (К1.4)</t>
  </si>
  <si>
    <t>Коэффициент адекватности суммарного капитала  (К2.1)</t>
  </si>
  <si>
    <t>не менее 12%</t>
  </si>
  <si>
    <t>Коэффициент адекватности капитала Первого уровня  (К2.2)</t>
  </si>
  <si>
    <t>не менее 6%</t>
  </si>
  <si>
    <t>Левераж (К2.3)</t>
  </si>
  <si>
    <t>не менее 8%</t>
  </si>
  <si>
    <t>Норматив ликвидности банка (К3.1)</t>
  </si>
  <si>
    <t>не менее 45%</t>
  </si>
  <si>
    <t>Количество дней нарушений по суммарной величине длинных открытых валютных позиций (К4.2)</t>
  </si>
  <si>
    <t>Количество дней нарушений по суммарной величине коротких открытых валютных позиций (К4.3)</t>
  </si>
  <si>
    <t>Дополнительный запас капитала банка                                   (показатель "буфер капитала)</t>
  </si>
  <si>
    <t>не менее 18%</t>
  </si>
  <si>
    <t>Наименование экономических нормативов и подержке дополнительного запаса капитала банка (показатель "буфер капитала")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</si>
</sst>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_(* #,##0.00_);_(* \(#,##0.00\);_(* &quot;-&quot;??_);_(@_)"/>
    <numFmt numFmtId="165" formatCode="_(* #,##0_);_(* \(#,##0\);_(* &quot;-&quot;??_);_(@_)"/>
    <numFmt numFmtId="166" formatCode="_ * #,##0.00_ ;_ * \-#,##0.00_ ;_ * &quot;-&quot;??_ ;_ @_ "/>
    <numFmt numFmtId="167" formatCode="#,##0.000000"/>
    <numFmt numFmtId="168" formatCode="mmmm\ yyyy"/>
    <numFmt numFmtId="173" formatCode="0.0%"/>
  </numFmts>
  <fonts count="27" x14ac:knownFonts="1">
    <font>
      <sz val="10"/>
      <name val="Arial"/>
    </font>
    <font>
      <sz val="10"/>
      <name val="Arial"/>
      <family val="2"/>
      <charset val="204"/>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1"/>
      <color indexed="8"/>
      <name val="Arial"/>
      <family val="2"/>
      <charset val="204"/>
    </font>
    <font>
      <sz val="11"/>
      <color indexed="8"/>
      <name val="Arial"/>
      <family val="2"/>
      <charset val="204"/>
    </font>
    <font>
      <sz val="11"/>
      <name val="Arial"/>
      <family val="2"/>
      <charset val="204"/>
    </font>
    <font>
      <b/>
      <sz val="11"/>
      <name val="Arial"/>
      <family val="2"/>
      <charset val="204"/>
    </font>
    <font>
      <sz val="11"/>
      <color theme="1"/>
      <name val="Arial"/>
      <family val="2"/>
      <charset val="204"/>
    </font>
    <font>
      <b/>
      <sz val="11"/>
      <color theme="1"/>
      <name val="Arial"/>
      <family val="2"/>
      <charset val="204"/>
    </font>
    <font>
      <sz val="14"/>
      <color indexed="8"/>
      <name val="Arial"/>
      <family val="2"/>
      <charset val="204"/>
    </font>
    <font>
      <sz val="10"/>
      <name val="Arial"/>
      <family val="2"/>
      <charset val="204"/>
    </font>
    <font>
      <i/>
      <sz val="11"/>
      <name val="Arial"/>
      <family val="2"/>
      <charset val="204"/>
    </font>
    <font>
      <b/>
      <sz val="10"/>
      <name val="Arial"/>
      <family val="2"/>
      <charset val="204"/>
    </font>
    <font>
      <b/>
      <sz val="12"/>
      <name val="Times New Roman"/>
      <family val="1"/>
      <charset val="204"/>
    </font>
    <font>
      <b/>
      <sz val="10"/>
      <name val="Times New Roman"/>
      <family val="1"/>
      <charset val="204"/>
    </font>
    <font>
      <sz val="10"/>
      <color indexed="8"/>
      <name val="Arial"/>
      <family val="2"/>
      <charset val="204"/>
    </font>
    <font>
      <sz val="9"/>
      <color indexed="8"/>
      <name val="Arial"/>
      <family val="2"/>
      <charset val="204"/>
    </font>
    <font>
      <sz val="12"/>
      <name val="Times New Roman"/>
      <family val="1"/>
      <charset val="204"/>
    </font>
    <font>
      <i/>
      <sz val="12"/>
      <name val="Times New Roman"/>
      <family val="1"/>
      <charset val="204"/>
    </font>
    <font>
      <sz val="11"/>
      <name val="Times New Roman"/>
      <family val="1"/>
      <charset val="204"/>
    </font>
    <font>
      <b/>
      <sz val="12"/>
      <name val="Arial"/>
      <family val="2"/>
      <charset val="204"/>
    </font>
    <font>
      <sz val="12"/>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s>
  <cellStyleXfs count="21">
    <xf numFmtId="0" fontId="0" fillId="0" borderId="0"/>
    <xf numFmtId="166" fontId="3" fillId="0" borderId="0" applyFont="0" applyFill="0" applyBorder="0" applyAlignment="0" applyProtection="0"/>
    <xf numFmtId="43" fontId="5" fillId="0" borderId="0" applyFont="0" applyFill="0" applyBorder="0" applyAlignment="0" applyProtection="0"/>
    <xf numFmtId="0" fontId="2" fillId="0" borderId="0"/>
    <xf numFmtId="0" fontId="6" fillId="0" borderId="0"/>
    <xf numFmtId="0" fontId="7" fillId="0" borderId="0"/>
    <xf numFmtId="0" fontId="5" fillId="0" borderId="0"/>
    <xf numFmtId="0" fontId="2" fillId="0" borderId="0"/>
    <xf numFmtId="0" fontId="4" fillId="0" borderId="0"/>
    <xf numFmtId="0" fontId="4" fillId="0" borderId="0"/>
    <xf numFmtId="164"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5" fillId="0" borderId="0" applyFont="0" applyFill="0" applyBorder="0" applyAlignment="0" applyProtection="0"/>
    <xf numFmtId="0" fontId="5" fillId="0" borderId="0"/>
    <xf numFmtId="0" fontId="1" fillId="0" borderId="0"/>
  </cellStyleXfs>
  <cellXfs count="223">
    <xf numFmtId="0" fontId="0" fillId="0" borderId="0" xfId="0"/>
    <xf numFmtId="0" fontId="10" fillId="0" borderId="0" xfId="7" applyFont="1" applyFill="1" applyBorder="1" applyAlignment="1">
      <alignment wrapText="1"/>
    </xf>
    <xf numFmtId="0" fontId="10" fillId="0" borderId="0" xfId="7" applyFont="1" applyFill="1" applyBorder="1" applyAlignment="1">
      <alignment horizontal="left" wrapText="1"/>
    </xf>
    <xf numFmtId="0" fontId="9" fillId="0" borderId="0" xfId="0" applyFont="1" applyFill="1"/>
    <xf numFmtId="165" fontId="9" fillId="0" borderId="0" xfId="0" applyNumberFormat="1" applyFont="1" applyFill="1"/>
    <xf numFmtId="0" fontId="11" fillId="0" borderId="0" xfId="7" applyFont="1" applyFill="1" applyBorder="1" applyAlignment="1">
      <alignment horizontal="left" wrapText="1"/>
    </xf>
    <xf numFmtId="0" fontId="10" fillId="0" borderId="0" xfId="7" applyFont="1" applyFill="1" applyBorder="1" applyAlignment="1">
      <alignment horizontal="left"/>
    </xf>
    <xf numFmtId="0" fontId="11" fillId="0" borderId="0" xfId="7" applyFont="1" applyFill="1" applyBorder="1" applyAlignment="1">
      <alignment horizontal="left"/>
    </xf>
    <xf numFmtId="0" fontId="10" fillId="0" borderId="0" xfId="7" applyFont="1" applyFill="1" applyBorder="1" applyAlignment="1">
      <alignment horizontal="left" vertical="center" wrapText="1"/>
    </xf>
    <xf numFmtId="0" fontId="11" fillId="0" borderId="0" xfId="7" applyFont="1" applyFill="1" applyBorder="1" applyAlignment="1">
      <alignment horizontal="left" vertical="center" wrapText="1"/>
    </xf>
    <xf numFmtId="0" fontId="10" fillId="0" borderId="0" xfId="6" applyFont="1" applyFill="1" applyBorder="1" applyAlignment="1"/>
    <xf numFmtId="0" fontId="11" fillId="0" borderId="0" xfId="6" applyFont="1" applyFill="1" applyBorder="1" applyAlignment="1">
      <alignment wrapText="1"/>
    </xf>
    <xf numFmtId="0" fontId="9" fillId="0" borderId="0" xfId="0" applyFont="1" applyFill="1" applyBorder="1"/>
    <xf numFmtId="3" fontId="13" fillId="0" borderId="0" xfId="8" applyNumberFormat="1" applyFont="1" applyFill="1" applyAlignment="1">
      <alignment horizontal="right"/>
    </xf>
    <xf numFmtId="3" fontId="13" fillId="0" borderId="0" xfId="1" applyNumberFormat="1" applyFont="1" applyFill="1" applyAlignment="1">
      <alignment horizontal="right"/>
    </xf>
    <xf numFmtId="3" fontId="12" fillId="0" borderId="0" xfId="1" applyNumberFormat="1" applyFont="1" applyFill="1" applyAlignment="1">
      <alignment horizontal="right"/>
    </xf>
    <xf numFmtId="3" fontId="10" fillId="0" borderId="0" xfId="8" applyNumberFormat="1" applyFont="1" applyFill="1" applyBorder="1" applyAlignment="1">
      <alignment horizontal="right"/>
    </xf>
    <xf numFmtId="3" fontId="11" fillId="0" borderId="0" xfId="2" applyNumberFormat="1" applyFont="1" applyFill="1" applyBorder="1" applyAlignment="1"/>
    <xf numFmtId="3" fontId="13" fillId="0" borderId="3" xfId="2" applyNumberFormat="1" applyFont="1" applyFill="1" applyBorder="1" applyAlignment="1">
      <alignment horizontal="right"/>
    </xf>
    <xf numFmtId="3" fontId="13" fillId="0" borderId="2" xfId="2" applyNumberFormat="1" applyFont="1" applyFill="1" applyBorder="1" applyAlignment="1">
      <alignment horizontal="right"/>
    </xf>
    <xf numFmtId="3" fontId="11" fillId="0" borderId="0" xfId="2" applyNumberFormat="1" applyFont="1" applyFill="1" applyBorder="1" applyAlignment="1">
      <alignment horizontal="right"/>
    </xf>
    <xf numFmtId="3" fontId="11" fillId="0" borderId="3" xfId="2" applyNumberFormat="1" applyFont="1" applyFill="1" applyBorder="1" applyAlignment="1">
      <alignment horizontal="right"/>
    </xf>
    <xf numFmtId="3" fontId="9" fillId="0" borderId="0" xfId="0" applyNumberFormat="1" applyFont="1" applyFill="1" applyAlignment="1">
      <alignment horizontal="right"/>
    </xf>
    <xf numFmtId="0" fontId="10" fillId="0" borderId="0" xfId="7" applyFont="1" applyFill="1" applyBorder="1" applyAlignment="1">
      <alignment horizontal="center" wrapText="1"/>
    </xf>
    <xf numFmtId="49" fontId="11" fillId="0" borderId="0" xfId="7" applyNumberFormat="1" applyFont="1" applyFill="1" applyBorder="1" applyAlignment="1">
      <alignment horizontal="center" vertical="center" wrapText="1"/>
    </xf>
    <xf numFmtId="14" fontId="11" fillId="0" borderId="1" xfId="7" applyNumberFormat="1" applyFont="1" applyFill="1" applyBorder="1" applyAlignment="1">
      <alignment horizontal="center"/>
    </xf>
    <xf numFmtId="14" fontId="11" fillId="0" borderId="0" xfId="7" applyNumberFormat="1" applyFont="1" applyFill="1" applyBorder="1" applyAlignment="1">
      <alignment horizontal="center"/>
    </xf>
    <xf numFmtId="49" fontId="11" fillId="0" borderId="0" xfId="7" applyNumberFormat="1" applyFont="1" applyFill="1" applyBorder="1" applyAlignment="1">
      <alignment horizontal="center" vertical="center"/>
    </xf>
    <xf numFmtId="0" fontId="10" fillId="0" borderId="0" xfId="7" applyFont="1" applyFill="1" applyBorder="1" applyAlignment="1"/>
    <xf numFmtId="165" fontId="11" fillId="0" borderId="0" xfId="10" applyNumberFormat="1" applyFont="1" applyFill="1" applyBorder="1" applyAlignment="1"/>
    <xf numFmtId="0" fontId="14" fillId="0" borderId="0" xfId="0" applyFont="1" applyFill="1"/>
    <xf numFmtId="0" fontId="8" fillId="0" borderId="0" xfId="0" applyFont="1" applyFill="1" applyBorder="1" applyAlignment="1">
      <alignment horizontal="center" wrapText="1"/>
    </xf>
    <xf numFmtId="0" fontId="10" fillId="0" borderId="0" xfId="0" applyFont="1" applyFill="1" applyAlignment="1">
      <alignment wrapText="1"/>
    </xf>
    <xf numFmtId="0" fontId="10" fillId="0" borderId="0" xfId="7" applyFont="1" applyFill="1" applyBorder="1" applyAlignment="1">
      <alignment vertical="center" wrapText="1"/>
    </xf>
    <xf numFmtId="165" fontId="13" fillId="0" borderId="0" xfId="8" applyNumberFormat="1" applyFont="1" applyFill="1" applyAlignment="1">
      <alignment vertical="center"/>
    </xf>
    <xf numFmtId="0" fontId="11" fillId="0" borderId="0" xfId="6" applyFont="1" applyFill="1" applyBorder="1"/>
    <xf numFmtId="165" fontId="11" fillId="0" borderId="2" xfId="10" applyNumberFormat="1" applyFont="1" applyFill="1" applyBorder="1" applyAlignment="1">
      <alignment vertical="center"/>
    </xf>
    <xf numFmtId="0" fontId="10" fillId="0" borderId="0" xfId="8" applyFont="1" applyFill="1" applyBorder="1" applyAlignment="1"/>
    <xf numFmtId="0" fontId="10" fillId="0" borderId="0" xfId="7" applyFont="1" applyFill="1" applyBorder="1" applyAlignment="1">
      <alignment vertical="center"/>
    </xf>
    <xf numFmtId="0" fontId="10" fillId="0" borderId="0" xfId="8" applyFont="1" applyFill="1" applyBorder="1" applyAlignment="1">
      <alignment wrapText="1"/>
    </xf>
    <xf numFmtId="165" fontId="13" fillId="0" borderId="0" xfId="10" applyNumberFormat="1" applyFont="1" applyFill="1" applyBorder="1" applyAlignment="1">
      <alignment vertical="center"/>
    </xf>
    <xf numFmtId="0" fontId="12" fillId="0" borderId="0" xfId="7" applyFont="1" applyFill="1" applyBorder="1" applyAlignment="1">
      <alignment vertical="center"/>
    </xf>
    <xf numFmtId="165" fontId="10" fillId="0" borderId="0" xfId="8" applyNumberFormat="1" applyFont="1" applyFill="1" applyAlignment="1">
      <alignment vertical="center"/>
    </xf>
    <xf numFmtId="49" fontId="10" fillId="0" borderId="0" xfId="9" applyNumberFormat="1" applyFont="1" applyFill="1" applyAlignment="1">
      <alignment horizontal="left" vertical="justify" wrapText="1"/>
    </xf>
    <xf numFmtId="165" fontId="12" fillId="0" borderId="0" xfId="8" applyNumberFormat="1" applyFont="1" applyFill="1" applyAlignment="1">
      <alignment vertical="center"/>
    </xf>
    <xf numFmtId="0" fontId="10" fillId="0" borderId="0" xfId="0" applyFont="1" applyFill="1"/>
    <xf numFmtId="0" fontId="11" fillId="0" borderId="0" xfId="6" applyFont="1" applyFill="1"/>
    <xf numFmtId="165" fontId="11" fillId="0" borderId="3" xfId="10" applyNumberFormat="1" applyFont="1" applyFill="1" applyBorder="1" applyAlignment="1">
      <alignment vertical="center"/>
    </xf>
    <xf numFmtId="165" fontId="11" fillId="0" borderId="0" xfId="10" applyNumberFormat="1" applyFont="1" applyFill="1" applyBorder="1" applyAlignment="1">
      <alignment vertical="center"/>
    </xf>
    <xf numFmtId="0" fontId="10" fillId="0" borderId="0" xfId="6" applyFont="1" applyFill="1"/>
    <xf numFmtId="0" fontId="8" fillId="0" borderId="0" xfId="0" applyFont="1" applyFill="1"/>
    <xf numFmtId="165" fontId="8" fillId="0" borderId="3" xfId="0" applyNumberFormat="1" applyFont="1" applyFill="1" applyBorder="1" applyAlignment="1">
      <alignment vertical="center"/>
    </xf>
    <xf numFmtId="165" fontId="8" fillId="0" borderId="0" xfId="0" applyNumberFormat="1" applyFont="1" applyFill="1" applyBorder="1" applyAlignment="1">
      <alignment vertical="center"/>
    </xf>
    <xf numFmtId="167" fontId="11" fillId="0" borderId="0" xfId="10" applyNumberFormat="1" applyFont="1" applyFill="1" applyBorder="1" applyAlignment="1"/>
    <xf numFmtId="165" fontId="8" fillId="0" borderId="0" xfId="0" applyNumberFormat="1" applyFont="1" applyFill="1" applyBorder="1"/>
    <xf numFmtId="3" fontId="12" fillId="0" borderId="0" xfId="10" applyNumberFormat="1" applyFont="1" applyFill="1" applyAlignment="1">
      <alignment horizontal="right"/>
    </xf>
    <xf numFmtId="3" fontId="12" fillId="0" borderId="4" xfId="1" applyNumberFormat="1" applyFont="1" applyFill="1" applyBorder="1" applyAlignment="1">
      <alignment horizontal="right"/>
    </xf>
    <xf numFmtId="165" fontId="12" fillId="0" borderId="0" xfId="8" applyNumberFormat="1" applyFont="1" applyFill="1" applyAlignment="1">
      <alignment vertical="center" wrapText="1"/>
    </xf>
    <xf numFmtId="165" fontId="10" fillId="0" borderId="0" xfId="10" applyNumberFormat="1" applyFont="1" applyFill="1" applyBorder="1" applyAlignment="1">
      <alignment vertical="center"/>
    </xf>
    <xf numFmtId="0" fontId="9" fillId="0" borderId="0" xfId="0" applyFont="1" applyFill="1" applyAlignment="1">
      <alignment horizontal="right"/>
    </xf>
    <xf numFmtId="165" fontId="10" fillId="2" borderId="0" xfId="8" applyNumberFormat="1" applyFont="1" applyFill="1" applyAlignment="1">
      <alignment vertical="center"/>
    </xf>
    <xf numFmtId="3" fontId="10" fillId="2" borderId="0" xfId="7" applyNumberFormat="1" applyFont="1" applyFill="1" applyBorder="1" applyAlignment="1">
      <alignment vertical="center"/>
    </xf>
    <xf numFmtId="0" fontId="11" fillId="0" borderId="0" xfId="0" applyFont="1" applyFill="1"/>
    <xf numFmtId="165" fontId="13" fillId="0" borderId="3" xfId="8" applyNumberFormat="1" applyFont="1" applyFill="1" applyBorder="1" applyAlignment="1">
      <alignment vertical="center"/>
    </xf>
    <xf numFmtId="165" fontId="12" fillId="0" borderId="0" xfId="8" applyNumberFormat="1" applyFont="1" applyFill="1" applyBorder="1" applyAlignment="1">
      <alignment vertical="center"/>
    </xf>
    <xf numFmtId="167" fontId="8" fillId="0" borderId="0" xfId="0" applyNumberFormat="1" applyFont="1" applyFill="1" applyBorder="1" applyAlignment="1"/>
    <xf numFmtId="3" fontId="12" fillId="2" borderId="0" xfId="1" applyNumberFormat="1" applyFont="1" applyFill="1" applyAlignment="1">
      <alignment horizontal="right"/>
    </xf>
    <xf numFmtId="0" fontId="9" fillId="0" borderId="0" xfId="0" applyFont="1" applyFill="1" applyAlignment="1">
      <alignment horizontal="center"/>
    </xf>
    <xf numFmtId="165" fontId="12" fillId="0" borderId="0" xfId="8" applyNumberFormat="1" applyFont="1" applyFill="1" applyAlignment="1">
      <alignment horizontal="right"/>
    </xf>
    <xf numFmtId="3" fontId="12" fillId="0" borderId="0" xfId="8" applyNumberFormat="1" applyFont="1" applyFill="1" applyAlignment="1">
      <alignment horizontal="right"/>
    </xf>
    <xf numFmtId="3" fontId="12" fillId="0" borderId="0" xfId="1" applyNumberFormat="1" applyFont="1" applyFill="1" applyAlignment="1">
      <alignment horizontal="right"/>
    </xf>
    <xf numFmtId="3" fontId="11" fillId="0" borderId="0" xfId="7" applyNumberFormat="1" applyFont="1" applyFill="1" applyBorder="1" applyAlignment="1">
      <alignment horizontal="center" vertical="center" wrapText="1"/>
    </xf>
    <xf numFmtId="3" fontId="11" fillId="0" borderId="0" xfId="7" applyNumberFormat="1" applyFont="1" applyFill="1" applyBorder="1" applyAlignment="1">
      <alignment horizontal="center"/>
    </xf>
    <xf numFmtId="3" fontId="11" fillId="0" borderId="1" xfId="7" applyNumberFormat="1" applyFont="1" applyFill="1" applyBorder="1" applyAlignment="1">
      <alignment horizontal="center"/>
    </xf>
    <xf numFmtId="3" fontId="13" fillId="0" borderId="0" xfId="2" applyNumberFormat="1" applyFont="1" applyFill="1" applyBorder="1" applyAlignment="1">
      <alignment horizontal="right"/>
    </xf>
    <xf numFmtId="3" fontId="12" fillId="0" borderId="0" xfId="2" applyNumberFormat="1" applyFont="1" applyFill="1" applyBorder="1" applyAlignment="1">
      <alignment horizontal="right"/>
    </xf>
    <xf numFmtId="3" fontId="11" fillId="0" borderId="0" xfId="0" applyNumberFormat="1" applyFont="1" applyAlignment="1">
      <alignment horizontal="right"/>
    </xf>
    <xf numFmtId="165" fontId="13" fillId="2" borderId="0" xfId="10" applyNumberFormat="1" applyFont="1" applyFill="1" applyBorder="1" applyAlignment="1">
      <alignment vertical="center"/>
    </xf>
    <xf numFmtId="165" fontId="11" fillId="2" borderId="2" xfId="10" applyNumberFormat="1" applyFont="1" applyFill="1" applyBorder="1" applyAlignment="1">
      <alignment vertical="center"/>
    </xf>
    <xf numFmtId="165" fontId="12" fillId="0" borderId="0" xfId="8" applyNumberFormat="1" applyFont="1" applyFill="1" applyAlignment="1"/>
    <xf numFmtId="165" fontId="10" fillId="0" borderId="0" xfId="8" applyNumberFormat="1" applyFont="1" applyFill="1" applyAlignment="1"/>
    <xf numFmtId="3" fontId="9" fillId="0" borderId="0" xfId="0" applyNumberFormat="1" applyFont="1" applyFill="1"/>
    <xf numFmtId="3" fontId="11" fillId="0" borderId="0" xfId="0" applyNumberFormat="1" applyFont="1" applyFill="1" applyAlignment="1">
      <alignment horizontal="right"/>
    </xf>
    <xf numFmtId="1" fontId="12" fillId="0" borderId="0" xfId="2" applyNumberFormat="1" applyFont="1" applyFill="1" applyBorder="1" applyAlignment="1">
      <alignment horizontal="left" wrapText="1"/>
    </xf>
    <xf numFmtId="165" fontId="14" fillId="0" borderId="0" xfId="0" applyNumberFormat="1" applyFont="1" applyFill="1"/>
    <xf numFmtId="0" fontId="10" fillId="0" borderId="0" xfId="0" applyFont="1"/>
    <xf numFmtId="165" fontId="12" fillId="2" borderId="0" xfId="8" applyNumberFormat="1" applyFont="1" applyFill="1" applyAlignment="1">
      <alignment horizontal="right"/>
    </xf>
    <xf numFmtId="165" fontId="12" fillId="0" borderId="0" xfId="8" applyNumberFormat="1" applyFont="1" applyFill="1" applyAlignment="1">
      <alignment horizontal="right" vertical="center"/>
    </xf>
    <xf numFmtId="3" fontId="12" fillId="2" borderId="4" xfId="1" applyNumberFormat="1" applyFont="1" applyFill="1" applyBorder="1" applyAlignment="1">
      <alignment horizontal="right"/>
    </xf>
    <xf numFmtId="3" fontId="12" fillId="2" borderId="0" xfId="8" applyNumberFormat="1" applyFont="1" applyFill="1" applyAlignment="1">
      <alignment horizontal="right" wrapText="1"/>
    </xf>
    <xf numFmtId="3" fontId="12" fillId="2" borderId="0" xfId="8" applyNumberFormat="1" applyFont="1" applyFill="1" applyAlignment="1">
      <alignment horizontal="right"/>
    </xf>
    <xf numFmtId="165" fontId="10" fillId="2" borderId="0" xfId="8" applyNumberFormat="1" applyFont="1" applyFill="1" applyAlignment="1">
      <alignment horizontal="right"/>
    </xf>
    <xf numFmtId="165" fontId="13" fillId="2" borderId="0" xfId="8" applyNumberFormat="1" applyFont="1" applyFill="1" applyAlignment="1">
      <alignment vertical="center"/>
    </xf>
    <xf numFmtId="165" fontId="10" fillId="2" borderId="0" xfId="10" applyNumberFormat="1" applyFont="1" applyFill="1" applyBorder="1" applyAlignment="1"/>
    <xf numFmtId="165" fontId="10" fillId="2" borderId="0" xfId="8" applyNumberFormat="1" applyFont="1" applyFill="1" applyAlignment="1">
      <alignment horizontal="right" vertical="center"/>
    </xf>
    <xf numFmtId="3" fontId="12" fillId="0" borderId="0" xfId="1" applyNumberFormat="1" applyFont="1" applyFill="1" applyAlignment="1">
      <alignment horizontal="right" vertical="center"/>
    </xf>
    <xf numFmtId="165" fontId="13" fillId="2" borderId="0" xfId="8" applyNumberFormat="1" applyFont="1" applyFill="1" applyAlignment="1">
      <alignment horizontal="right"/>
    </xf>
    <xf numFmtId="0" fontId="16" fillId="0" borderId="0" xfId="7" applyFont="1" applyFill="1" applyBorder="1" applyAlignment="1">
      <alignment horizontal="left" vertical="center" wrapText="1"/>
    </xf>
    <xf numFmtId="49" fontId="10" fillId="2" borderId="0" xfId="7" applyNumberFormat="1" applyFont="1" applyFill="1" applyBorder="1" applyAlignment="1">
      <alignment horizontal="left" wrapText="1"/>
    </xf>
    <xf numFmtId="0" fontId="10" fillId="2" borderId="0" xfId="0" applyFont="1" applyFill="1"/>
    <xf numFmtId="0" fontId="11" fillId="0" borderId="0" xfId="15" applyFont="1" applyAlignment="1">
      <alignment horizontal="center"/>
    </xf>
    <xf numFmtId="0" fontId="10" fillId="0" borderId="0" xfId="15" applyFont="1" applyAlignment="1">
      <alignment horizontal="center"/>
    </xf>
    <xf numFmtId="0" fontId="9" fillId="0" borderId="0" xfId="15" applyFont="1"/>
    <xf numFmtId="0" fontId="16" fillId="0" borderId="0" xfId="20" applyFont="1" applyFill="1" applyBorder="1" applyAlignment="1">
      <alignment horizontal="left" wrapText="1"/>
    </xf>
    <xf numFmtId="0" fontId="11" fillId="0" borderId="0" xfId="19" applyFont="1" applyAlignment="1">
      <alignment wrapText="1"/>
    </xf>
    <xf numFmtId="49" fontId="11" fillId="0" borderId="0" xfId="20" applyNumberFormat="1" applyFont="1" applyFill="1" applyBorder="1" applyAlignment="1">
      <alignment horizontal="center" vertical="center" wrapText="1"/>
    </xf>
    <xf numFmtId="0" fontId="11" fillId="0" borderId="5" xfId="16" applyFont="1" applyBorder="1" applyAlignment="1">
      <alignment vertical="top"/>
    </xf>
    <xf numFmtId="0" fontId="11" fillId="0" borderId="5" xfId="0" applyFont="1" applyBorder="1" applyAlignment="1">
      <alignment horizontal="center" vertical="top" wrapText="1"/>
    </xf>
    <xf numFmtId="0" fontId="11" fillId="0" borderId="5" xfId="16" applyFont="1" applyBorder="1" applyAlignment="1">
      <alignment horizontal="left" vertical="top" wrapText="1"/>
    </xf>
    <xf numFmtId="168" fontId="11" fillId="0" borderId="5" xfId="15" applyNumberFormat="1" applyFont="1" applyBorder="1" applyAlignment="1">
      <alignment horizontal="center" vertical="top" wrapText="1"/>
    </xf>
    <xf numFmtId="0" fontId="10" fillId="0" borderId="5" xfId="16" applyFont="1" applyBorder="1" applyAlignment="1">
      <alignment horizontal="left" vertical="top" wrapText="1"/>
    </xf>
    <xf numFmtId="165" fontId="1" fillId="0" borderId="5" xfId="16" applyNumberFormat="1" applyFont="1" applyFill="1" applyBorder="1" applyAlignment="1"/>
    <xf numFmtId="165" fontId="1" fillId="0" borderId="6" xfId="16" applyNumberFormat="1" applyFont="1" applyFill="1" applyBorder="1" applyAlignment="1"/>
    <xf numFmtId="0" fontId="10" fillId="0" borderId="7" xfId="16" applyFont="1" applyBorder="1" applyAlignment="1">
      <alignment horizontal="left" vertical="top" wrapText="1"/>
    </xf>
    <xf numFmtId="165" fontId="1" fillId="3" borderId="5" xfId="16" applyNumberFormat="1" applyFont="1" applyFill="1" applyBorder="1" applyAlignment="1"/>
    <xf numFmtId="165" fontId="1" fillId="2" borderId="5" xfId="16" applyNumberFormat="1" applyFont="1" applyFill="1" applyBorder="1" applyAlignment="1"/>
    <xf numFmtId="0" fontId="10" fillId="0" borderId="5" xfId="20" applyFont="1" applyFill="1" applyBorder="1" applyAlignment="1">
      <alignment horizontal="left" vertical="center" wrapText="1"/>
    </xf>
    <xf numFmtId="0" fontId="10" fillId="0" borderId="5" xfId="20" applyFont="1" applyBorder="1" applyAlignment="1">
      <alignment horizontal="left" wrapText="1"/>
    </xf>
    <xf numFmtId="0" fontId="10" fillId="2" borderId="5" xfId="20" applyFont="1" applyFill="1" applyBorder="1" applyAlignment="1">
      <alignment horizontal="left" vertical="center" wrapText="1"/>
    </xf>
    <xf numFmtId="165" fontId="1" fillId="0" borderId="8" xfId="16" applyNumberFormat="1" applyFont="1" applyFill="1" applyBorder="1" applyAlignment="1"/>
    <xf numFmtId="2" fontId="10" fillId="0" borderId="5" xfId="16" applyNumberFormat="1" applyFont="1" applyBorder="1" applyAlignment="1">
      <alignment horizontal="left" vertical="top" wrapText="1"/>
    </xf>
    <xf numFmtId="165" fontId="1" fillId="3" borderId="9" xfId="16" applyNumberFormat="1" applyFont="1" applyFill="1" applyBorder="1" applyAlignment="1"/>
    <xf numFmtId="0" fontId="10" fillId="0" borderId="8" xfId="16" applyFont="1" applyBorder="1" applyAlignment="1">
      <alignment horizontal="left" vertical="top" wrapText="1"/>
    </xf>
    <xf numFmtId="165" fontId="1" fillId="2" borderId="8" xfId="16" applyNumberFormat="1" applyFont="1" applyFill="1" applyBorder="1" applyAlignment="1"/>
    <xf numFmtId="165" fontId="1" fillId="2" borderId="5" xfId="16" applyNumberFormat="1" applyFont="1" applyFill="1" applyBorder="1" applyAlignment="1">
      <alignment horizontal="right"/>
    </xf>
    <xf numFmtId="0" fontId="10" fillId="0" borderId="10" xfId="16" applyFont="1" applyBorder="1" applyAlignment="1">
      <alignment horizontal="left" vertical="top" wrapText="1"/>
    </xf>
    <xf numFmtId="165" fontId="1" fillId="3" borderId="10" xfId="16" applyNumberFormat="1" applyFont="1" applyFill="1" applyBorder="1" applyAlignment="1"/>
    <xf numFmtId="0" fontId="11" fillId="0" borderId="9" xfId="16" applyFont="1" applyBorder="1" applyAlignment="1">
      <alignment horizontal="left" vertical="top" wrapText="1"/>
    </xf>
    <xf numFmtId="165" fontId="1" fillId="0" borderId="9" xfId="16" applyNumberFormat="1" applyFont="1" applyFill="1" applyBorder="1" applyAlignment="1"/>
    <xf numFmtId="0" fontId="10" fillId="0" borderId="11" xfId="16" applyFont="1" applyBorder="1" applyAlignment="1">
      <alignment horizontal="left" vertical="top" wrapText="1"/>
    </xf>
    <xf numFmtId="165" fontId="1" fillId="3" borderId="8" xfId="16" applyNumberFormat="1" applyFont="1" applyFill="1" applyBorder="1" applyAlignment="1"/>
    <xf numFmtId="165" fontId="1" fillId="3" borderId="12" xfId="16" applyNumberFormat="1" applyFont="1" applyFill="1" applyBorder="1" applyAlignment="1"/>
    <xf numFmtId="165" fontId="1" fillId="2" borderId="9" xfId="16" applyNumberFormat="1" applyFont="1" applyFill="1" applyBorder="1" applyAlignment="1"/>
    <xf numFmtId="0" fontId="10" fillId="0" borderId="6" xfId="16" applyFont="1" applyBorder="1" applyAlignment="1">
      <alignment horizontal="left" vertical="top" wrapText="1"/>
    </xf>
    <xf numFmtId="165" fontId="1" fillId="2" borderId="6" xfId="16" applyNumberFormat="1" applyFont="1" applyFill="1" applyBorder="1" applyAlignment="1"/>
    <xf numFmtId="165" fontId="1" fillId="2" borderId="8" xfId="16" applyNumberFormat="1" applyFont="1" applyFill="1" applyBorder="1" applyAlignment="1">
      <alignment horizontal="right"/>
    </xf>
    <xf numFmtId="165" fontId="1" fillId="3" borderId="10" xfId="16" applyNumberFormat="1" applyFont="1" applyFill="1" applyBorder="1" applyAlignment="1">
      <alignment horizontal="right"/>
    </xf>
    <xf numFmtId="165" fontId="17" fillId="0" borderId="5" xfId="16" applyNumberFormat="1" applyFont="1" applyFill="1" applyBorder="1" applyAlignment="1">
      <alignment horizontal="right"/>
    </xf>
    <xf numFmtId="0" fontId="11" fillId="0" borderId="0" xfId="16" applyFont="1" applyBorder="1" applyAlignment="1">
      <alignment vertical="top"/>
    </xf>
    <xf numFmtId="165" fontId="11" fillId="0" borderId="0" xfId="16" applyNumberFormat="1" applyFont="1" applyFill="1" applyBorder="1" applyAlignment="1">
      <alignment horizontal="right"/>
    </xf>
    <xf numFmtId="165" fontId="9" fillId="0" borderId="0" xfId="15" applyNumberFormat="1" applyFont="1" applyFill="1"/>
    <xf numFmtId="0" fontId="9" fillId="0" borderId="0" xfId="15" applyFont="1" applyFill="1"/>
    <xf numFmtId="0" fontId="10" fillId="0" borderId="0" xfId="15" applyFont="1"/>
    <xf numFmtId="0" fontId="18" fillId="0" borderId="0" xfId="0" applyFont="1"/>
    <xf numFmtId="0" fontId="19" fillId="0" borderId="0" xfId="19" quotePrefix="1" applyFont="1" applyAlignment="1">
      <alignment horizontal="left"/>
    </xf>
    <xf numFmtId="0" fontId="3" fillId="0" borderId="0" xfId="19" applyFont="1"/>
    <xf numFmtId="0" fontId="11" fillId="0" borderId="0" xfId="19" quotePrefix="1" applyFont="1" applyAlignment="1">
      <alignment horizontal="left"/>
    </xf>
    <xf numFmtId="0" fontId="10" fillId="0" borderId="0" xfId="19" applyFont="1"/>
    <xf numFmtId="0" fontId="11" fillId="0" borderId="0" xfId="19" applyFont="1"/>
    <xf numFmtId="0" fontId="11" fillId="0" borderId="5" xfId="19" applyFont="1" applyBorder="1" applyAlignment="1">
      <alignment horizontal="right"/>
    </xf>
    <xf numFmtId="0" fontId="11" fillId="0" borderId="5" xfId="19" applyFont="1" applyBorder="1" applyAlignment="1">
      <alignment horizontal="center" wrapText="1"/>
    </xf>
    <xf numFmtId="0" fontId="11" fillId="0" borderId="5" xfId="19" applyFont="1" applyBorder="1" applyAlignment="1">
      <alignment horizontal="center" vertical="center" wrapText="1"/>
    </xf>
    <xf numFmtId="0" fontId="3" fillId="0" borderId="0" xfId="19" applyFont="1" applyBorder="1"/>
    <xf numFmtId="0" fontId="11" fillId="0" borderId="5" xfId="19" applyFont="1" applyBorder="1"/>
    <xf numFmtId="0" fontId="10" fillId="0" borderId="5" xfId="19" applyFont="1" applyBorder="1"/>
    <xf numFmtId="0" fontId="11" fillId="0" borderId="5" xfId="0" applyFont="1" applyBorder="1"/>
    <xf numFmtId="3" fontId="11" fillId="0" borderId="5" xfId="19" applyNumberFormat="1" applyFont="1" applyBorder="1"/>
    <xf numFmtId="165" fontId="10" fillId="0" borderId="5" xfId="8" applyNumberFormat="1" applyFont="1" applyFill="1" applyBorder="1" applyAlignment="1">
      <alignment horizontal="right"/>
    </xf>
    <xf numFmtId="3" fontId="1" fillId="0" borderId="5" xfId="19" applyNumberFormat="1" applyFont="1" applyBorder="1"/>
    <xf numFmtId="0" fontId="10" fillId="0" borderId="5" xfId="19" quotePrefix="1" applyFont="1" applyBorder="1" applyAlignment="1">
      <alignment horizontal="left" wrapText="1"/>
    </xf>
    <xf numFmtId="3" fontId="10" fillId="0" borderId="5" xfId="8" applyNumberFormat="1" applyFont="1" applyFill="1" applyBorder="1" applyAlignment="1">
      <alignment horizontal="right"/>
    </xf>
    <xf numFmtId="165" fontId="11" fillId="0" borderId="5" xfId="8" applyNumberFormat="1" applyFont="1" applyFill="1" applyBorder="1" applyAlignment="1"/>
    <xf numFmtId="165" fontId="11" fillId="0" borderId="5" xfId="8" applyNumberFormat="1" applyFont="1" applyFill="1" applyBorder="1" applyAlignment="1">
      <alignment horizontal="right"/>
    </xf>
    <xf numFmtId="3" fontId="11" fillId="0" borderId="5" xfId="8" applyNumberFormat="1" applyFont="1" applyFill="1" applyBorder="1" applyAlignment="1">
      <alignment horizontal="right"/>
    </xf>
    <xf numFmtId="0" fontId="11" fillId="0" borderId="0" xfId="0" applyFont="1" applyBorder="1"/>
    <xf numFmtId="165" fontId="11" fillId="0" borderId="0" xfId="8" applyNumberFormat="1" applyFont="1" applyFill="1" applyBorder="1" applyAlignment="1">
      <alignment horizontal="right"/>
    </xf>
    <xf numFmtId="3" fontId="11" fillId="0" borderId="0" xfId="8" applyNumberFormat="1" applyFont="1" applyFill="1" applyBorder="1" applyAlignment="1">
      <alignment horizontal="right"/>
    </xf>
    <xf numFmtId="0" fontId="9" fillId="0" borderId="0" xfId="0" applyFont="1"/>
    <xf numFmtId="0" fontId="11" fillId="0" borderId="0" xfId="19" applyFont="1" applyBorder="1"/>
    <xf numFmtId="0" fontId="10" fillId="0" borderId="0" xfId="19" quotePrefix="1" applyFont="1" applyBorder="1" applyAlignment="1">
      <alignment horizontal="left"/>
    </xf>
    <xf numFmtId="0" fontId="10" fillId="0" borderId="0" xfId="19" applyFont="1" applyBorder="1"/>
    <xf numFmtId="4" fontId="10" fillId="0" borderId="0" xfId="0" applyNumberFormat="1" applyFont="1" applyAlignment="1">
      <alignment horizontal="center"/>
    </xf>
    <xf numFmtId="4" fontId="0" fillId="0" borderId="0" xfId="0" applyNumberFormat="1" applyAlignment="1">
      <alignment horizontal="center"/>
    </xf>
    <xf numFmtId="0" fontId="20" fillId="0" borderId="0" xfId="0" applyFont="1"/>
    <xf numFmtId="0" fontId="17" fillId="0" borderId="0" xfId="0" applyFont="1"/>
    <xf numFmtId="0" fontId="19" fillId="0" borderId="0" xfId="19" applyFont="1"/>
    <xf numFmtId="0" fontId="21" fillId="0" borderId="0" xfId="0" applyFont="1"/>
    <xf numFmtId="0" fontId="22" fillId="0" borderId="0" xfId="0" applyFont="1"/>
    <xf numFmtId="0" fontId="22" fillId="0" borderId="0" xfId="0" applyFont="1" applyAlignment="1">
      <alignment horizontal="right"/>
    </xf>
    <xf numFmtId="0" fontId="23" fillId="0" borderId="0" xfId="0" applyFont="1" applyAlignment="1">
      <alignment horizontal="justify" vertical="center"/>
    </xf>
    <xf numFmtId="0" fontId="22" fillId="0" borderId="0" xfId="0" applyFont="1" applyAlignment="1">
      <alignment horizontal="justify" vertical="center"/>
    </xf>
    <xf numFmtId="0" fontId="1" fillId="0" borderId="0" xfId="0" applyFont="1" applyAlignment="1">
      <alignment wrapText="1"/>
    </xf>
    <xf numFmtId="0" fontId="22" fillId="0" borderId="0" xfId="0" applyFont="1" applyAlignment="1">
      <alignment horizontal="justify" vertical="center" wrapText="1"/>
    </xf>
    <xf numFmtId="0" fontId="22" fillId="0" borderId="0" xfId="0" applyFont="1" applyAlignment="1">
      <alignment wrapText="1"/>
    </xf>
    <xf numFmtId="0" fontId="1" fillId="0" borderId="0" xfId="0" applyFont="1"/>
    <xf numFmtId="0" fontId="8" fillId="0" borderId="0" xfId="0" applyFont="1" applyFill="1" applyBorder="1" applyAlignment="1">
      <alignment horizontal="center"/>
    </xf>
    <xf numFmtId="0" fontId="10" fillId="0" borderId="0" xfId="0" applyFont="1" applyFill="1" applyAlignment="1">
      <alignment horizontal="center"/>
    </xf>
    <xf numFmtId="0" fontId="8" fillId="0" borderId="0" xfId="0" applyFont="1" applyFill="1" applyBorder="1" applyAlignment="1">
      <alignment horizontal="center" wrapText="1"/>
    </xf>
    <xf numFmtId="0" fontId="10" fillId="0" borderId="0" xfId="0" applyFont="1" applyFill="1" applyAlignment="1">
      <alignment wrapText="1"/>
    </xf>
    <xf numFmtId="0" fontId="11" fillId="0" borderId="0" xfId="19" applyFont="1" applyAlignment="1">
      <alignment horizontal="center"/>
    </xf>
    <xf numFmtId="0" fontId="10" fillId="0" borderId="0" xfId="15" applyFont="1" applyAlignment="1">
      <alignment horizontal="center"/>
    </xf>
    <xf numFmtId="0" fontId="11" fillId="0" borderId="0" xfId="19" applyFont="1" applyAlignment="1">
      <alignment horizontal="center" wrapText="1"/>
    </xf>
    <xf numFmtId="0" fontId="10" fillId="0" borderId="0" xfId="15"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0" fontId="24" fillId="0" borderId="0" xfId="0" applyFont="1"/>
    <xf numFmtId="0" fontId="22"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justify" vertical="center"/>
    </xf>
    <xf numFmtId="0" fontId="24" fillId="0" borderId="0" xfId="0" applyFont="1" applyAlignment="1">
      <alignment horizontal="justify" vertical="center"/>
    </xf>
    <xf numFmtId="0" fontId="24" fillId="0" borderId="0" xfId="0" applyFont="1" applyAlignment="1"/>
    <xf numFmtId="0" fontId="24" fillId="0" borderId="5" xfId="0" applyFont="1" applyBorder="1" applyAlignment="1">
      <alignment horizontal="center" vertical="center" wrapText="1"/>
    </xf>
    <xf numFmtId="0" fontId="24" fillId="0" borderId="5" xfId="0" applyFont="1" applyBorder="1" applyAlignment="1">
      <alignment horizontal="justify" vertical="center" wrapText="1"/>
    </xf>
    <xf numFmtId="0" fontId="24" fillId="0" borderId="5" xfId="0" applyFont="1" applyBorder="1" applyAlignment="1">
      <alignment horizontal="center" vertical="center" wrapText="1"/>
    </xf>
    <xf numFmtId="0" fontId="0" fillId="0" borderId="5" xfId="0" applyBorder="1" applyAlignment="1">
      <alignment vertical="top" wrapText="1"/>
    </xf>
    <xf numFmtId="10" fontId="24" fillId="0" borderId="5" xfId="0" applyNumberFormat="1" applyFont="1" applyBorder="1" applyAlignment="1">
      <alignment horizontal="center" vertical="center" wrapText="1"/>
    </xf>
    <xf numFmtId="0" fontId="22" fillId="4" borderId="0" xfId="0" applyFont="1" applyFill="1" applyAlignment="1" applyProtection="1">
      <alignment vertical="center"/>
    </xf>
    <xf numFmtId="0" fontId="22" fillId="4" borderId="0" xfId="0" applyFont="1" applyFill="1" applyAlignment="1" applyProtection="1">
      <alignment horizontal="center" vertical="center"/>
    </xf>
    <xf numFmtId="0" fontId="18" fillId="4" borderId="0" xfId="0" applyFont="1" applyFill="1" applyAlignment="1" applyProtection="1">
      <alignment horizontal="center" vertical="center"/>
    </xf>
    <xf numFmtId="0" fontId="25" fillId="4" borderId="0" xfId="0" applyFont="1" applyFill="1" applyAlignment="1" applyProtection="1">
      <alignment horizontal="center" vertical="center"/>
    </xf>
    <xf numFmtId="0" fontId="26" fillId="0" borderId="0" xfId="0" applyFont="1" applyAlignment="1">
      <alignment horizontal="center" vertical="center"/>
    </xf>
    <xf numFmtId="0" fontId="11" fillId="4" borderId="14"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0" fontId="10" fillId="4" borderId="5" xfId="0" applyFont="1" applyFill="1" applyBorder="1" applyAlignment="1" applyProtection="1">
      <alignment vertical="center" wrapText="1"/>
    </xf>
    <xf numFmtId="0" fontId="10" fillId="4" borderId="5" xfId="0" applyFont="1" applyFill="1" applyBorder="1" applyAlignment="1" applyProtection="1">
      <alignment horizontal="center" vertical="center"/>
    </xf>
    <xf numFmtId="173" fontId="10" fillId="4" borderId="5" xfId="0" applyNumberFormat="1" applyFont="1" applyFill="1" applyBorder="1" applyAlignment="1" applyProtection="1">
      <alignment horizontal="center" vertical="center"/>
    </xf>
    <xf numFmtId="0" fontId="10" fillId="4" borderId="5" xfId="0" applyFont="1" applyFill="1" applyBorder="1" applyAlignment="1" applyProtection="1">
      <alignment vertical="center"/>
    </xf>
    <xf numFmtId="0" fontId="10" fillId="0" borderId="5" xfId="0" applyFont="1" applyFill="1" applyBorder="1" applyAlignment="1" applyProtection="1">
      <alignment vertical="center" wrapText="1"/>
    </xf>
    <xf numFmtId="0" fontId="10" fillId="0" borderId="5" xfId="0" applyFont="1" applyFill="1" applyBorder="1" applyAlignment="1" applyProtection="1">
      <alignment horizontal="center" vertical="center"/>
    </xf>
    <xf numFmtId="173" fontId="10" fillId="0" borderId="5" xfId="0" applyNumberFormat="1" applyFont="1" applyFill="1" applyBorder="1" applyAlignment="1" applyProtection="1">
      <alignment horizontal="center" vertical="center"/>
    </xf>
    <xf numFmtId="0" fontId="22" fillId="4" borderId="5" xfId="0" applyFont="1" applyFill="1" applyBorder="1" applyAlignment="1" applyProtection="1">
      <alignment vertical="center" wrapText="1"/>
    </xf>
    <xf numFmtId="173" fontId="22" fillId="4" borderId="5" xfId="0" applyNumberFormat="1" applyFont="1" applyFill="1" applyBorder="1" applyAlignment="1" applyProtection="1">
      <alignment horizontal="center" vertical="center"/>
    </xf>
    <xf numFmtId="173" fontId="22" fillId="4" borderId="5" xfId="0" applyNumberFormat="1" applyFont="1" applyFill="1" applyBorder="1" applyAlignment="1" applyProtection="1">
      <alignment horizontal="center" vertical="center" wrapText="1"/>
    </xf>
  </cellXfs>
  <cellStyles count="21">
    <cellStyle name="Comma_2231 IAS Financial Statements - Sep-30, 2001" xfId="1"/>
    <cellStyle name="Comma_ATF_31.11.07_F2_14 January 2008" xfId="2"/>
    <cellStyle name="Normal 2 2" xfId="3"/>
    <cellStyle name="Normal 2 2 2" xfId="16"/>
    <cellStyle name="Normal 6" xfId="4"/>
    <cellStyle name="Normal_ATF Bank_2008_M_Securities_WP_DI" xfId="5"/>
    <cellStyle name="Normal_CAP" xfId="19"/>
    <cellStyle name="Normal_JSCB Kyrgyzstan_2005_TB" xfId="6"/>
    <cellStyle name="Normal_Worksheet in   Fs" xfId="7"/>
    <cellStyle name="Normal_Worksheet in   Fs 2" xfId="20"/>
    <cellStyle name="Normal_Worksheet in (C) 2243 IAS Transformation schedule 2003 &amp; Notes to FS - info for Memo" xfId="8"/>
    <cellStyle name="Normal_Worksheet in TB LS Blank Leadsheet Excel Template - Used by Trial Balance to Create Leadsheets" xfId="9"/>
    <cellStyle name="Обычный" xfId="0" builtinId="0"/>
    <cellStyle name="Обычный 2" xfId="12"/>
    <cellStyle name="Обычный 3" xfId="11"/>
    <cellStyle name="Обычный 4" xfId="15"/>
    <cellStyle name="Финансовый" xfId="10" builtinId="3"/>
    <cellStyle name="Финансовый 2" xfId="14"/>
    <cellStyle name="Финансовый 3" xfId="13"/>
    <cellStyle name="Финансовый 4" xfId="17"/>
    <cellStyle name="Финансовый 5"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34" zoomScaleNormal="100" workbookViewId="0">
      <selection activeCell="B43" sqref="B43:D46"/>
    </sheetView>
  </sheetViews>
  <sheetFormatPr defaultRowHeight="14.25" x14ac:dyDescent="0.2"/>
  <cols>
    <col min="1" max="1" width="53.140625" style="3" customWidth="1"/>
    <col min="2" max="2" width="21.140625" style="22" customWidth="1"/>
    <col min="3" max="3" width="24" style="22" bestFit="1" customWidth="1"/>
    <col min="4" max="4" width="24" style="3" bestFit="1" customWidth="1"/>
    <col min="5" max="5" width="11.5703125" style="3" bestFit="1" customWidth="1"/>
    <col min="6" max="6" width="13.7109375" style="3" bestFit="1" customWidth="1"/>
    <col min="7" max="16384" width="9.140625" style="3"/>
  </cols>
  <sheetData>
    <row r="1" spans="1:4" ht="15" x14ac:dyDescent="0.25">
      <c r="A1" s="185" t="s">
        <v>8</v>
      </c>
      <c r="B1" s="185"/>
      <c r="C1" s="185"/>
    </row>
    <row r="2" spans="1:4" ht="15" x14ac:dyDescent="0.25">
      <c r="A2" s="185" t="s">
        <v>63</v>
      </c>
      <c r="B2" s="185"/>
      <c r="C2" s="185"/>
    </row>
    <row r="3" spans="1:4" ht="12.75" customHeight="1" x14ac:dyDescent="0.2">
      <c r="A3" s="23"/>
    </row>
    <row r="4" spans="1:4" ht="12.75" customHeight="1" x14ac:dyDescent="0.2">
      <c r="A4" s="23"/>
      <c r="B4" s="71" t="s">
        <v>33</v>
      </c>
      <c r="C4" s="27" t="s">
        <v>35</v>
      </c>
      <c r="D4" s="27" t="s">
        <v>35</v>
      </c>
    </row>
    <row r="5" spans="1:4" ht="15" x14ac:dyDescent="0.25">
      <c r="A5" s="23"/>
      <c r="B5" s="72" t="s">
        <v>62</v>
      </c>
      <c r="C5" s="26" t="s">
        <v>43</v>
      </c>
      <c r="D5" s="26" t="s">
        <v>61</v>
      </c>
    </row>
    <row r="6" spans="1:4" ht="15.75" thickBot="1" x14ac:dyDescent="0.3">
      <c r="A6" s="1"/>
      <c r="B6" s="73" t="s">
        <v>34</v>
      </c>
      <c r="C6" s="25" t="s">
        <v>34</v>
      </c>
      <c r="D6" s="25" t="s">
        <v>34</v>
      </c>
    </row>
    <row r="7" spans="1:4" ht="15" x14ac:dyDescent="0.25">
      <c r="A7" s="5" t="s">
        <v>0</v>
      </c>
      <c r="B7" s="70"/>
      <c r="C7" s="15"/>
    </row>
    <row r="8" spans="1:4" x14ac:dyDescent="0.2">
      <c r="A8" s="2" t="s">
        <v>25</v>
      </c>
      <c r="B8" s="66">
        <v>2080444</v>
      </c>
      <c r="C8" s="70">
        <v>1915472</v>
      </c>
      <c r="D8" s="70">
        <v>1413645</v>
      </c>
    </row>
    <row r="9" spans="1:4" x14ac:dyDescent="0.2">
      <c r="A9" s="2" t="s">
        <v>54</v>
      </c>
      <c r="B9" s="66">
        <v>593164</v>
      </c>
      <c r="C9" s="70">
        <v>681473</v>
      </c>
      <c r="D9" s="70">
        <v>1592040</v>
      </c>
    </row>
    <row r="10" spans="1:4" x14ac:dyDescent="0.2">
      <c r="A10" s="2" t="s">
        <v>24</v>
      </c>
      <c r="B10" s="66">
        <v>398097</v>
      </c>
      <c r="C10" s="70">
        <v>366085</v>
      </c>
      <c r="D10" s="70">
        <v>549428</v>
      </c>
    </row>
    <row r="11" spans="1:4" x14ac:dyDescent="0.2">
      <c r="A11" s="97" t="s">
        <v>23</v>
      </c>
      <c r="B11" s="86">
        <v>-4624</v>
      </c>
      <c r="C11" s="68">
        <v>0</v>
      </c>
      <c r="D11" s="68">
        <v>0</v>
      </c>
    </row>
    <row r="12" spans="1:4" ht="15" x14ac:dyDescent="0.25">
      <c r="A12" s="9" t="s">
        <v>68</v>
      </c>
      <c r="B12" s="96">
        <f>SUM(B10:B11)</f>
        <v>393473</v>
      </c>
      <c r="C12" s="96">
        <f>C10-C11</f>
        <v>366085</v>
      </c>
      <c r="D12" s="96">
        <f>D10-D11</f>
        <v>549428</v>
      </c>
    </row>
    <row r="13" spans="1:4" ht="15" x14ac:dyDescent="0.25">
      <c r="A13" s="5" t="s">
        <v>47</v>
      </c>
      <c r="B13" s="13">
        <f>B8+B9+B12</f>
        <v>3067081</v>
      </c>
      <c r="C13" s="13">
        <f>C8+C9+C10</f>
        <v>2963030</v>
      </c>
      <c r="D13" s="13">
        <f>D8+D9+D10</f>
        <v>3555113</v>
      </c>
    </row>
    <row r="14" spans="1:4" x14ac:dyDescent="0.2">
      <c r="A14" s="2" t="s">
        <v>26</v>
      </c>
      <c r="B14" s="90">
        <v>2012812</v>
      </c>
      <c r="C14" s="69">
        <v>1092107</v>
      </c>
      <c r="D14" s="69">
        <v>802697</v>
      </c>
    </row>
    <row r="15" spans="1:4" ht="32.25" customHeight="1" x14ac:dyDescent="0.2">
      <c r="A15" s="2" t="s">
        <v>55</v>
      </c>
      <c r="B15" s="66">
        <v>23077</v>
      </c>
      <c r="C15" s="70">
        <v>12151</v>
      </c>
      <c r="D15" s="70">
        <v>469332</v>
      </c>
    </row>
    <row r="16" spans="1:4" ht="32.25" customHeight="1" x14ac:dyDescent="0.2">
      <c r="A16" s="2" t="s">
        <v>56</v>
      </c>
      <c r="B16" s="66">
        <v>247963</v>
      </c>
      <c r="C16" s="70">
        <v>281964</v>
      </c>
      <c r="D16" s="66">
        <v>241466</v>
      </c>
    </row>
    <row r="17" spans="1:7" ht="14.25" customHeight="1" x14ac:dyDescent="0.2">
      <c r="A17" s="97" t="s">
        <v>23</v>
      </c>
      <c r="B17" s="68">
        <v>0</v>
      </c>
      <c r="C17" s="68">
        <v>-651</v>
      </c>
      <c r="D17" s="68">
        <v>-402</v>
      </c>
    </row>
    <row r="18" spans="1:7" ht="15" customHeight="1" x14ac:dyDescent="0.25">
      <c r="A18" s="5" t="s">
        <v>57</v>
      </c>
      <c r="B18" s="13">
        <f>B16+B17</f>
        <v>247963</v>
      </c>
      <c r="C18" s="13">
        <f>C16+C17</f>
        <v>281313</v>
      </c>
      <c r="D18" s="13">
        <f>D16+D17</f>
        <v>241064</v>
      </c>
    </row>
    <row r="19" spans="1:7" x14ac:dyDescent="0.2">
      <c r="A19" s="8" t="s">
        <v>31</v>
      </c>
      <c r="B19" s="66">
        <v>6606775</v>
      </c>
      <c r="C19" s="70">
        <v>6563169</v>
      </c>
      <c r="D19" s="70">
        <v>6390087</v>
      </c>
    </row>
    <row r="20" spans="1:7" x14ac:dyDescent="0.2">
      <c r="A20" s="97" t="s">
        <v>23</v>
      </c>
      <c r="B20" s="86">
        <v>-410392</v>
      </c>
      <c r="C20" s="68">
        <v>-525558</v>
      </c>
      <c r="D20" s="68">
        <v>-412992</v>
      </c>
    </row>
    <row r="21" spans="1:7" ht="15" x14ac:dyDescent="0.25">
      <c r="A21" s="9" t="s">
        <v>48</v>
      </c>
      <c r="B21" s="14">
        <f>B19+B20</f>
        <v>6196383</v>
      </c>
      <c r="C21" s="14">
        <f>C19+C20</f>
        <v>6037611</v>
      </c>
      <c r="D21" s="14">
        <f>D19+D20</f>
        <v>5977095</v>
      </c>
    </row>
    <row r="22" spans="1:7" ht="15" x14ac:dyDescent="0.25">
      <c r="A22" s="9" t="s">
        <v>15</v>
      </c>
      <c r="B22" s="13">
        <f>B18+B21</f>
        <v>6444346</v>
      </c>
      <c r="C22" s="13">
        <f>C18+C21</f>
        <v>6318924</v>
      </c>
      <c r="D22" s="13">
        <f>D18+D21</f>
        <v>6218159</v>
      </c>
      <c r="E22" s="4"/>
    </row>
    <row r="23" spans="1:7" ht="42.75" x14ac:dyDescent="0.2">
      <c r="A23" s="2" t="s">
        <v>42</v>
      </c>
      <c r="B23" s="86">
        <v>454</v>
      </c>
      <c r="C23" s="68">
        <v>1187</v>
      </c>
      <c r="D23" s="68">
        <v>0</v>
      </c>
    </row>
    <row r="24" spans="1:7" x14ac:dyDescent="0.2">
      <c r="A24" s="98" t="s">
        <v>67</v>
      </c>
      <c r="B24" s="68">
        <v>0</v>
      </c>
      <c r="C24" s="68">
        <v>0</v>
      </c>
      <c r="D24" s="68">
        <v>0</v>
      </c>
    </row>
    <row r="25" spans="1:7" x14ac:dyDescent="0.2">
      <c r="A25" s="2" t="s">
        <v>1</v>
      </c>
      <c r="B25" s="66">
        <v>560853</v>
      </c>
      <c r="C25" s="70">
        <v>560536</v>
      </c>
      <c r="D25" s="70">
        <v>495997</v>
      </c>
    </row>
    <row r="26" spans="1:7" ht="14.25" customHeight="1" x14ac:dyDescent="0.2">
      <c r="A26" s="2" t="s">
        <v>2</v>
      </c>
      <c r="B26" s="66">
        <v>614794</v>
      </c>
      <c r="C26" s="70">
        <v>422177</v>
      </c>
      <c r="D26" s="66">
        <v>238937</v>
      </c>
    </row>
    <row r="27" spans="1:7" ht="13.5" customHeight="1" x14ac:dyDescent="0.2">
      <c r="A27" s="2"/>
      <c r="B27" s="69"/>
      <c r="D27" s="22"/>
    </row>
    <row r="28" spans="1:7" ht="15.75" thickBot="1" x14ac:dyDescent="0.3">
      <c r="A28" s="5" t="s">
        <v>29</v>
      </c>
      <c r="B28" s="18">
        <f>B13+B14+B15+B22+B23+B24+B25+B26</f>
        <v>12723417</v>
      </c>
      <c r="C28" s="18">
        <f>C13+C14+C15+C22+C23+C24+C25+C26</f>
        <v>11370112</v>
      </c>
      <c r="D28" s="18">
        <f>D13+D14+D15+D22+D23+D24+D25+D26</f>
        <v>11780235</v>
      </c>
      <c r="G28" s="81"/>
    </row>
    <row r="29" spans="1:7" ht="15.75" thickTop="1" x14ac:dyDescent="0.25">
      <c r="A29" s="5"/>
      <c r="B29" s="74"/>
      <c r="D29" s="22"/>
    </row>
    <row r="30" spans="1:7" ht="15" x14ac:dyDescent="0.25">
      <c r="A30" s="5" t="s">
        <v>30</v>
      </c>
      <c r="B30" s="75"/>
      <c r="D30" s="22"/>
    </row>
    <row r="31" spans="1:7" ht="15" x14ac:dyDescent="0.25">
      <c r="A31" s="2" t="s">
        <v>3</v>
      </c>
      <c r="B31" s="82"/>
      <c r="C31" s="70"/>
      <c r="D31" s="15"/>
    </row>
    <row r="32" spans="1:7" ht="28.5" x14ac:dyDescent="0.2">
      <c r="A32" s="83" t="s">
        <v>58</v>
      </c>
      <c r="B32" s="66">
        <v>995081</v>
      </c>
      <c r="C32" s="55">
        <v>736727</v>
      </c>
      <c r="D32" s="55">
        <v>819791</v>
      </c>
      <c r="F32" s="81"/>
    </row>
    <row r="33" spans="1:7" x14ac:dyDescent="0.2">
      <c r="A33" s="10" t="s">
        <v>39</v>
      </c>
      <c r="B33" s="89">
        <v>8243323</v>
      </c>
      <c r="C33" s="70">
        <v>7845109</v>
      </c>
      <c r="D33" s="70">
        <v>8637049</v>
      </c>
      <c r="F33" s="81"/>
    </row>
    <row r="34" spans="1:7" x14ac:dyDescent="0.2">
      <c r="A34" s="6" t="s">
        <v>14</v>
      </c>
      <c r="B34" s="66">
        <v>1455395</v>
      </c>
      <c r="C34" s="70">
        <v>1185502</v>
      </c>
      <c r="D34" s="70">
        <v>1010549</v>
      </c>
    </row>
    <row r="35" spans="1:7" x14ac:dyDescent="0.2">
      <c r="A35" s="6" t="s">
        <v>41</v>
      </c>
      <c r="B35" s="66">
        <v>1350</v>
      </c>
      <c r="C35" s="87">
        <v>0</v>
      </c>
      <c r="D35" s="70">
        <v>550</v>
      </c>
    </row>
    <row r="36" spans="1:7" x14ac:dyDescent="0.2">
      <c r="A36" s="6" t="s">
        <v>11</v>
      </c>
      <c r="B36" s="66">
        <v>15555</v>
      </c>
      <c r="C36" s="70">
        <v>12416</v>
      </c>
      <c r="D36" s="70">
        <v>6000</v>
      </c>
    </row>
    <row r="37" spans="1:7" ht="42.75" x14ac:dyDescent="0.2">
      <c r="A37" s="2" t="s">
        <v>40</v>
      </c>
      <c r="B37" s="87">
        <v>0</v>
      </c>
      <c r="C37" s="87">
        <v>0</v>
      </c>
      <c r="D37" s="95">
        <v>5905</v>
      </c>
    </row>
    <row r="38" spans="1:7" x14ac:dyDescent="0.2">
      <c r="A38" s="85" t="s">
        <v>65</v>
      </c>
      <c r="B38" s="66">
        <v>110217</v>
      </c>
      <c r="C38" s="87">
        <v>0</v>
      </c>
      <c r="D38" s="87">
        <v>0</v>
      </c>
    </row>
    <row r="39" spans="1:7" x14ac:dyDescent="0.2">
      <c r="A39" s="6" t="s">
        <v>4</v>
      </c>
      <c r="B39" s="66">
        <v>387907.09961028001</v>
      </c>
      <c r="C39" s="66">
        <v>277584</v>
      </c>
      <c r="D39" s="66">
        <v>163229</v>
      </c>
    </row>
    <row r="40" spans="1:7" x14ac:dyDescent="0.2">
      <c r="A40" s="6"/>
      <c r="B40" s="69"/>
      <c r="D40" s="22"/>
    </row>
    <row r="41" spans="1:7" ht="15" x14ac:dyDescent="0.25">
      <c r="A41" s="5" t="s">
        <v>28</v>
      </c>
      <c r="B41" s="19">
        <f>SUM(B32:B39)</f>
        <v>11208828.09961028</v>
      </c>
      <c r="C41" s="19">
        <f>SUM(C32:C39)</f>
        <v>10057338</v>
      </c>
      <c r="D41" s="19">
        <f>SUM(D32:D39)</f>
        <v>10643073</v>
      </c>
      <c r="G41" s="81"/>
    </row>
    <row r="42" spans="1:7" x14ac:dyDescent="0.2">
      <c r="A42" s="2"/>
      <c r="B42" s="75"/>
      <c r="D42" s="22"/>
    </row>
    <row r="43" spans="1:7" ht="12.75" customHeight="1" x14ac:dyDescent="0.25">
      <c r="A43" s="2" t="s">
        <v>12</v>
      </c>
      <c r="B43" s="76"/>
      <c r="C43" s="70"/>
      <c r="D43" s="15"/>
    </row>
    <row r="44" spans="1:7" x14ac:dyDescent="0.2">
      <c r="A44" s="2" t="s">
        <v>13</v>
      </c>
      <c r="B44" s="66">
        <v>1301658</v>
      </c>
      <c r="C44" s="70">
        <v>1126356</v>
      </c>
      <c r="D44" s="70">
        <v>1080814</v>
      </c>
    </row>
    <row r="45" spans="1:7" x14ac:dyDescent="0.2">
      <c r="A45" s="2" t="s">
        <v>49</v>
      </c>
      <c r="B45" s="70"/>
      <c r="C45" s="70"/>
      <c r="D45" s="70"/>
    </row>
    <row r="46" spans="1:7" x14ac:dyDescent="0.2">
      <c r="A46" s="2" t="s">
        <v>10</v>
      </c>
      <c r="B46" s="88">
        <v>212931</v>
      </c>
      <c r="C46" s="56">
        <v>186418</v>
      </c>
      <c r="D46" s="56">
        <v>56348</v>
      </c>
    </row>
    <row r="47" spans="1:7" x14ac:dyDescent="0.2">
      <c r="A47" s="2"/>
      <c r="B47" s="16"/>
      <c r="D47" s="22"/>
    </row>
    <row r="48" spans="1:7" ht="15" x14ac:dyDescent="0.25">
      <c r="A48" s="7" t="s">
        <v>27</v>
      </c>
      <c r="B48" s="20">
        <f>SUM(B44:B46)</f>
        <v>1514589</v>
      </c>
      <c r="C48" s="20">
        <f>SUM(C44:C46)</f>
        <v>1312774</v>
      </c>
      <c r="D48" s="20">
        <f>SUM(D44:D46)</f>
        <v>1137162</v>
      </c>
    </row>
    <row r="49" spans="1:4" ht="15" x14ac:dyDescent="0.25">
      <c r="A49" s="7"/>
      <c r="B49" s="20"/>
      <c r="D49" s="22"/>
    </row>
    <row r="50" spans="1:4" ht="15.75" thickBot="1" x14ac:dyDescent="0.3">
      <c r="A50" s="11" t="s">
        <v>44</v>
      </c>
      <c r="B50" s="21">
        <f>B41+B48</f>
        <v>12723417.09961028</v>
      </c>
      <c r="C50" s="21">
        <f>C41+C48</f>
        <v>11370112</v>
      </c>
      <c r="D50" s="21">
        <f>D41+D48</f>
        <v>11780235</v>
      </c>
    </row>
    <row r="51" spans="1:4" ht="15.75" thickTop="1" x14ac:dyDescent="0.25">
      <c r="A51" s="11"/>
      <c r="B51" s="20"/>
      <c r="C51" s="17"/>
    </row>
    <row r="52" spans="1:4" ht="15" x14ac:dyDescent="0.25">
      <c r="A52" s="11"/>
      <c r="B52" s="20"/>
      <c r="C52" s="17"/>
    </row>
    <row r="53" spans="1:4" ht="15" x14ac:dyDescent="0.25">
      <c r="A53" s="11"/>
      <c r="B53" s="20"/>
      <c r="C53" s="17"/>
    </row>
    <row r="54" spans="1:4" x14ac:dyDescent="0.2">
      <c r="A54" s="2"/>
    </row>
    <row r="55" spans="1:4" x14ac:dyDescent="0.2">
      <c r="A55" s="12"/>
    </row>
    <row r="56" spans="1:4" x14ac:dyDescent="0.2">
      <c r="A56" s="3" t="s">
        <v>50</v>
      </c>
      <c r="D56" s="59" t="s">
        <v>51</v>
      </c>
    </row>
    <row r="57" spans="1:4" x14ac:dyDescent="0.2">
      <c r="D57" s="67"/>
    </row>
    <row r="58" spans="1:4" x14ac:dyDescent="0.2">
      <c r="D58" s="59"/>
    </row>
    <row r="59" spans="1:4" x14ac:dyDescent="0.2">
      <c r="D59" s="59"/>
    </row>
    <row r="60" spans="1:4" x14ac:dyDescent="0.2">
      <c r="A60" s="3" t="s">
        <v>52</v>
      </c>
      <c r="D60" s="59" t="s">
        <v>53</v>
      </c>
    </row>
  </sheetData>
  <mergeCells count="2">
    <mergeCell ref="A1:C1"/>
    <mergeCell ref="A2:C2"/>
  </mergeCells>
  <phoneticPr fontId="0" type="noConversion"/>
  <pageMargins left="0.74803149606299213" right="0.74803149606299213" top="0.98425196850393704" bottom="0" header="0.51181102362204722" footer="0"/>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topLeftCell="A21" zoomScaleNormal="100" workbookViewId="0">
      <selection activeCell="B32" sqref="B32"/>
    </sheetView>
  </sheetViews>
  <sheetFormatPr defaultRowHeight="18" x14ac:dyDescent="0.25"/>
  <cols>
    <col min="1" max="1" width="55" style="30" customWidth="1"/>
    <col min="2" max="2" width="20.42578125" style="30" customWidth="1"/>
    <col min="3" max="3" width="23.140625" style="30" customWidth="1"/>
    <col min="4" max="4" width="10" style="30" bestFit="1" customWidth="1"/>
    <col min="5" max="6" width="9.140625" style="30"/>
    <col min="7" max="7" width="24.5703125" style="30" customWidth="1"/>
    <col min="8" max="16384" width="9.140625" style="30"/>
  </cols>
  <sheetData>
    <row r="1" spans="1:3" x14ac:dyDescent="0.25">
      <c r="A1" s="185" t="s">
        <v>8</v>
      </c>
      <c r="B1" s="186"/>
      <c r="C1" s="186"/>
    </row>
    <row r="2" spans="1:3" ht="31.5" customHeight="1" x14ac:dyDescent="0.25">
      <c r="A2" s="187" t="s">
        <v>64</v>
      </c>
      <c r="B2" s="188"/>
      <c r="C2" s="188"/>
    </row>
    <row r="3" spans="1:3" x14ac:dyDescent="0.25">
      <c r="A3" s="31"/>
      <c r="B3" s="32"/>
      <c r="C3" s="32"/>
    </row>
    <row r="4" spans="1:3" ht="24.75" customHeight="1" x14ac:dyDescent="0.25">
      <c r="A4" s="23"/>
      <c r="B4" s="24" t="s">
        <v>33</v>
      </c>
      <c r="C4" s="27" t="s">
        <v>35</v>
      </c>
    </row>
    <row r="5" spans="1:3" x14ac:dyDescent="0.25">
      <c r="A5" s="28"/>
      <c r="B5" s="26" t="s">
        <v>62</v>
      </c>
      <c r="C5" s="26" t="s">
        <v>43</v>
      </c>
    </row>
    <row r="6" spans="1:3" ht="18.75" thickBot="1" x14ac:dyDescent="0.3">
      <c r="A6" s="28"/>
      <c r="B6" s="25" t="s">
        <v>34</v>
      </c>
      <c r="C6" s="25" t="s">
        <v>34</v>
      </c>
    </row>
    <row r="7" spans="1:3" x14ac:dyDescent="0.25">
      <c r="A7" s="28" t="s">
        <v>5</v>
      </c>
      <c r="B7" s="91">
        <v>1195897</v>
      </c>
      <c r="C7" s="60">
        <v>1302247</v>
      </c>
    </row>
    <row r="8" spans="1:3" x14ac:dyDescent="0.25">
      <c r="A8" s="28" t="s">
        <v>6</v>
      </c>
      <c r="B8" s="91">
        <v>-414165</v>
      </c>
      <c r="C8" s="60">
        <v>-455298</v>
      </c>
    </row>
    <row r="9" spans="1:3" ht="42.75" x14ac:dyDescent="0.25">
      <c r="A9" s="33" t="s">
        <v>59</v>
      </c>
      <c r="B9" s="92">
        <f>SUM(B7:B8)</f>
        <v>781732</v>
      </c>
      <c r="C9" s="34">
        <f>SUM(C7:C8)</f>
        <v>846949</v>
      </c>
    </row>
    <row r="10" spans="1:3" ht="28.5" x14ac:dyDescent="0.25">
      <c r="A10" s="33" t="s">
        <v>60</v>
      </c>
      <c r="B10" s="86">
        <v>10415</v>
      </c>
      <c r="C10" s="80">
        <v>-135870</v>
      </c>
    </row>
    <row r="11" spans="1:3" x14ac:dyDescent="0.25">
      <c r="A11" s="35" t="s">
        <v>45</v>
      </c>
      <c r="B11" s="78">
        <f>B9+B10</f>
        <v>792147</v>
      </c>
      <c r="C11" s="36">
        <f>C9+C10</f>
        <v>711079</v>
      </c>
    </row>
    <row r="12" spans="1:3" x14ac:dyDescent="0.25">
      <c r="A12" s="37"/>
      <c r="B12" s="3"/>
      <c r="C12" s="38"/>
    </row>
    <row r="13" spans="1:3" x14ac:dyDescent="0.25">
      <c r="A13" s="39" t="s">
        <v>16</v>
      </c>
      <c r="B13" s="91">
        <v>393003</v>
      </c>
      <c r="C13" s="61">
        <v>359651</v>
      </c>
    </row>
    <row r="14" spans="1:3" x14ac:dyDescent="0.25">
      <c r="A14" s="39" t="s">
        <v>17</v>
      </c>
      <c r="B14" s="86">
        <v>-49112</v>
      </c>
      <c r="C14" s="60">
        <v>-47464</v>
      </c>
    </row>
    <row r="15" spans="1:3" x14ac:dyDescent="0.25">
      <c r="A15" s="37" t="s">
        <v>32</v>
      </c>
      <c r="B15" s="86">
        <v>196344</v>
      </c>
      <c r="C15" s="60">
        <v>170249</v>
      </c>
    </row>
    <row r="16" spans="1:3" x14ac:dyDescent="0.25">
      <c r="A16" s="37" t="s">
        <v>18</v>
      </c>
      <c r="B16" s="86">
        <v>5291</v>
      </c>
      <c r="C16" s="60">
        <v>21</v>
      </c>
    </row>
    <row r="17" spans="1:4" x14ac:dyDescent="0.25">
      <c r="A17" s="99" t="s">
        <v>69</v>
      </c>
      <c r="B17" s="86">
        <v>108</v>
      </c>
      <c r="C17" s="94" t="s">
        <v>66</v>
      </c>
    </row>
    <row r="18" spans="1:4" ht="18.75" customHeight="1" x14ac:dyDescent="0.25">
      <c r="A18" s="35" t="s">
        <v>46</v>
      </c>
      <c r="B18" s="77">
        <f>SUM(B13:B17)</f>
        <v>545634</v>
      </c>
      <c r="C18" s="40">
        <f>SUM(C13:C16)</f>
        <v>482457</v>
      </c>
    </row>
    <row r="19" spans="1:4" x14ac:dyDescent="0.25">
      <c r="A19" s="37"/>
      <c r="B19" s="41"/>
      <c r="C19" s="42"/>
    </row>
    <row r="20" spans="1:4" x14ac:dyDescent="0.25">
      <c r="A20" s="43" t="s">
        <v>7</v>
      </c>
      <c r="B20" s="68">
        <f>B11+B18</f>
        <v>1337781</v>
      </c>
      <c r="C20" s="42">
        <f>C11+C18</f>
        <v>1193536</v>
      </c>
    </row>
    <row r="21" spans="1:4" ht="17.25" customHeight="1" x14ac:dyDescent="0.25">
      <c r="A21" s="45" t="s">
        <v>19</v>
      </c>
      <c r="B21" s="86">
        <v>-1121872</v>
      </c>
      <c r="C21" s="42">
        <v>-963731</v>
      </c>
    </row>
    <row r="22" spans="1:4" ht="18.75" thickBot="1" x14ac:dyDescent="0.3">
      <c r="A22" s="62" t="s">
        <v>37</v>
      </c>
      <c r="B22" s="63">
        <f>B20+B21</f>
        <v>215909</v>
      </c>
      <c r="C22" s="63">
        <f t="shared" ref="C22" si="0">C20+C21</f>
        <v>229805</v>
      </c>
    </row>
    <row r="23" spans="1:4" ht="18.75" thickTop="1" x14ac:dyDescent="0.25">
      <c r="A23" s="62"/>
      <c r="B23" s="64"/>
      <c r="C23" s="64"/>
    </row>
    <row r="24" spans="1:4" ht="28.5" x14ac:dyDescent="0.25">
      <c r="A24" s="33" t="s">
        <v>38</v>
      </c>
      <c r="B24" s="86">
        <v>9882</v>
      </c>
      <c r="C24" s="79">
        <v>-30231</v>
      </c>
    </row>
    <row r="25" spans="1:4" x14ac:dyDescent="0.25">
      <c r="A25" s="45"/>
      <c r="B25" s="44"/>
      <c r="C25" s="57"/>
    </row>
    <row r="26" spans="1:4" ht="18.75" thickBot="1" x14ac:dyDescent="0.3">
      <c r="A26" s="46" t="s">
        <v>9</v>
      </c>
      <c r="B26" s="47">
        <f>B22+B24</f>
        <v>225791</v>
      </c>
      <c r="C26" s="47">
        <f t="shared" ref="C26" si="1">C22+C24</f>
        <v>199574</v>
      </c>
    </row>
    <row r="27" spans="1:4" ht="18.75" thickTop="1" x14ac:dyDescent="0.25">
      <c r="A27" s="46"/>
      <c r="B27" s="48"/>
      <c r="C27" s="42"/>
    </row>
    <row r="28" spans="1:4" x14ac:dyDescent="0.25">
      <c r="A28" s="49" t="s">
        <v>20</v>
      </c>
      <c r="B28" s="93">
        <v>-23970</v>
      </c>
      <c r="C28" s="58">
        <v>-24266</v>
      </c>
    </row>
    <row r="29" spans="1:4" ht="18.75" thickBot="1" x14ac:dyDescent="0.3">
      <c r="A29" s="50" t="s">
        <v>21</v>
      </c>
      <c r="B29" s="51">
        <f>B28+B26</f>
        <v>201821</v>
      </c>
      <c r="C29" s="51">
        <f t="shared" ref="C29" si="2">C28+C26</f>
        <v>175308</v>
      </c>
    </row>
    <row r="30" spans="1:4" ht="18.75" thickTop="1" x14ac:dyDescent="0.25">
      <c r="A30" s="50"/>
      <c r="B30" s="52"/>
      <c r="C30" s="48"/>
    </row>
    <row r="31" spans="1:4" ht="18.75" thickBot="1" x14ac:dyDescent="0.3">
      <c r="A31" s="50" t="s">
        <v>22</v>
      </c>
      <c r="B31" s="51">
        <f>B29</f>
        <v>201821</v>
      </c>
      <c r="C31" s="51">
        <f>C29</f>
        <v>175308</v>
      </c>
      <c r="D31" s="84"/>
    </row>
    <row r="32" spans="1:4" ht="18.75" thickTop="1" x14ac:dyDescent="0.25">
      <c r="A32" s="50" t="s">
        <v>36</v>
      </c>
      <c r="B32" s="53">
        <f>B31/260331650*1000</f>
        <v>0.77524572982194051</v>
      </c>
      <c r="C32" s="53">
        <f>C31/225271201*1000</f>
        <v>0.77820866236692188</v>
      </c>
    </row>
    <row r="33" spans="1:3" x14ac:dyDescent="0.25">
      <c r="A33" s="50"/>
      <c r="B33" s="54"/>
      <c r="C33" s="29"/>
    </row>
    <row r="34" spans="1:3" x14ac:dyDescent="0.25">
      <c r="A34" s="50"/>
      <c r="B34" s="54"/>
      <c r="C34" s="29"/>
    </row>
    <row r="35" spans="1:3" x14ac:dyDescent="0.25">
      <c r="A35" s="50"/>
      <c r="B35" s="54"/>
      <c r="C35" s="53"/>
    </row>
    <row r="36" spans="1:3" x14ac:dyDescent="0.25">
      <c r="A36" s="3"/>
      <c r="B36" s="65"/>
      <c r="C36" s="28"/>
    </row>
    <row r="37" spans="1:3" x14ac:dyDescent="0.25">
      <c r="A37" s="3" t="s">
        <v>50</v>
      </c>
      <c r="B37" s="22"/>
      <c r="C37" s="59" t="s">
        <v>51</v>
      </c>
    </row>
    <row r="38" spans="1:3" x14ac:dyDescent="0.25">
      <c r="A38" s="3"/>
      <c r="B38" s="3"/>
      <c r="C38" s="59"/>
    </row>
    <row r="39" spans="1:3" x14ac:dyDescent="0.25">
      <c r="A39" s="3"/>
      <c r="B39" s="3"/>
      <c r="C39" s="59"/>
    </row>
    <row r="40" spans="1:3" x14ac:dyDescent="0.25">
      <c r="A40" s="3" t="s">
        <v>52</v>
      </c>
      <c r="B40" s="3"/>
      <c r="C40" s="59" t="s">
        <v>53</v>
      </c>
    </row>
    <row r="41" spans="1:3" x14ac:dyDescent="0.25">
      <c r="A41" s="3"/>
      <c r="B41" s="3"/>
      <c r="C41" s="3"/>
    </row>
    <row r="42" spans="1:3" x14ac:dyDescent="0.25">
      <c r="A42" s="3"/>
      <c r="B42" s="3"/>
      <c r="C42" s="3"/>
    </row>
    <row r="43" spans="1:3" x14ac:dyDescent="0.25">
      <c r="A43" s="3"/>
      <c r="B43" s="3"/>
      <c r="C43" s="3"/>
    </row>
  </sheetData>
  <mergeCells count="2">
    <mergeCell ref="A1:C1"/>
    <mergeCell ref="A2:C2"/>
  </mergeCells>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F51"/>
  <sheetViews>
    <sheetView topLeftCell="A31" workbookViewId="0">
      <selection activeCell="C44" sqref="C44:D44"/>
    </sheetView>
  </sheetViews>
  <sheetFormatPr defaultRowHeight="14.25" x14ac:dyDescent="0.2"/>
  <cols>
    <col min="1" max="1" width="9.140625" style="102"/>
    <col min="2" max="2" width="63.42578125" style="102" customWidth="1"/>
    <col min="3" max="3" width="17.140625" style="102" customWidth="1"/>
    <col min="4" max="4" width="17.7109375" style="102" customWidth="1"/>
    <col min="5" max="225" width="9.140625" style="102"/>
    <col min="226" max="226" width="65.28515625" style="102" customWidth="1"/>
    <col min="227" max="228" width="17.42578125" style="102" customWidth="1"/>
    <col min="229" max="481" width="9.140625" style="102"/>
    <col min="482" max="482" width="65.28515625" style="102" customWidth="1"/>
    <col min="483" max="484" width="17.42578125" style="102" customWidth="1"/>
    <col min="485" max="737" width="9.140625" style="102"/>
    <col min="738" max="738" width="65.28515625" style="102" customWidth="1"/>
    <col min="739" max="740" width="17.42578125" style="102" customWidth="1"/>
    <col min="741" max="993" width="9.140625" style="102"/>
    <col min="994" max="994" width="65.28515625" style="102" customWidth="1"/>
    <col min="995" max="996" width="17.42578125" style="102" customWidth="1"/>
    <col min="997" max="1249" width="9.140625" style="102"/>
    <col min="1250" max="1250" width="65.28515625" style="102" customWidth="1"/>
    <col min="1251" max="1252" width="17.42578125" style="102" customWidth="1"/>
    <col min="1253" max="1505" width="9.140625" style="102"/>
    <col min="1506" max="1506" width="65.28515625" style="102" customWidth="1"/>
    <col min="1507" max="1508" width="17.42578125" style="102" customWidth="1"/>
    <col min="1509" max="1761" width="9.140625" style="102"/>
    <col min="1762" max="1762" width="65.28515625" style="102" customWidth="1"/>
    <col min="1763" max="1764" width="17.42578125" style="102" customWidth="1"/>
    <col min="1765" max="2017" width="9.140625" style="102"/>
    <col min="2018" max="2018" width="65.28515625" style="102" customWidth="1"/>
    <col min="2019" max="2020" width="17.42578125" style="102" customWidth="1"/>
    <col min="2021" max="2273" width="9.140625" style="102"/>
    <col min="2274" max="2274" width="65.28515625" style="102" customWidth="1"/>
    <col min="2275" max="2276" width="17.42578125" style="102" customWidth="1"/>
    <col min="2277" max="2529" width="9.140625" style="102"/>
    <col min="2530" max="2530" width="65.28515625" style="102" customWidth="1"/>
    <col min="2531" max="2532" width="17.42578125" style="102" customWidth="1"/>
    <col min="2533" max="2785" width="9.140625" style="102"/>
    <col min="2786" max="2786" width="65.28515625" style="102" customWidth="1"/>
    <col min="2787" max="2788" width="17.42578125" style="102" customWidth="1"/>
    <col min="2789" max="3041" width="9.140625" style="102"/>
    <col min="3042" max="3042" width="65.28515625" style="102" customWidth="1"/>
    <col min="3043" max="3044" width="17.42578125" style="102" customWidth="1"/>
    <col min="3045" max="3297" width="9.140625" style="102"/>
    <col min="3298" max="3298" width="65.28515625" style="102" customWidth="1"/>
    <col min="3299" max="3300" width="17.42578125" style="102" customWidth="1"/>
    <col min="3301" max="3553" width="9.140625" style="102"/>
    <col min="3554" max="3554" width="65.28515625" style="102" customWidth="1"/>
    <col min="3555" max="3556" width="17.42578125" style="102" customWidth="1"/>
    <col min="3557" max="3809" width="9.140625" style="102"/>
    <col min="3810" max="3810" width="65.28515625" style="102" customWidth="1"/>
    <col min="3811" max="3812" width="17.42578125" style="102" customWidth="1"/>
    <col min="3813" max="4065" width="9.140625" style="102"/>
    <col min="4066" max="4066" width="65.28515625" style="102" customWidth="1"/>
    <col min="4067" max="4068" width="17.42578125" style="102" customWidth="1"/>
    <col min="4069" max="4321" width="9.140625" style="102"/>
    <col min="4322" max="4322" width="65.28515625" style="102" customWidth="1"/>
    <col min="4323" max="4324" width="17.42578125" style="102" customWidth="1"/>
    <col min="4325" max="4577" width="9.140625" style="102"/>
    <col min="4578" max="4578" width="65.28515625" style="102" customWidth="1"/>
    <col min="4579" max="4580" width="17.42578125" style="102" customWidth="1"/>
    <col min="4581" max="4833" width="9.140625" style="102"/>
    <col min="4834" max="4834" width="65.28515625" style="102" customWidth="1"/>
    <col min="4835" max="4836" width="17.42578125" style="102" customWidth="1"/>
    <col min="4837" max="5089" width="9.140625" style="102"/>
    <col min="5090" max="5090" width="65.28515625" style="102" customWidth="1"/>
    <col min="5091" max="5092" width="17.42578125" style="102" customWidth="1"/>
    <col min="5093" max="5345" width="9.140625" style="102"/>
    <col min="5346" max="5346" width="65.28515625" style="102" customWidth="1"/>
    <col min="5347" max="5348" width="17.42578125" style="102" customWidth="1"/>
    <col min="5349" max="5601" width="9.140625" style="102"/>
    <col min="5602" max="5602" width="65.28515625" style="102" customWidth="1"/>
    <col min="5603" max="5604" width="17.42578125" style="102" customWidth="1"/>
    <col min="5605" max="5857" width="9.140625" style="102"/>
    <col min="5858" max="5858" width="65.28515625" style="102" customWidth="1"/>
    <col min="5859" max="5860" width="17.42578125" style="102" customWidth="1"/>
    <col min="5861" max="6113" width="9.140625" style="102"/>
    <col min="6114" max="6114" width="65.28515625" style="102" customWidth="1"/>
    <col min="6115" max="6116" width="17.42578125" style="102" customWidth="1"/>
    <col min="6117" max="6369" width="9.140625" style="102"/>
    <col min="6370" max="6370" width="65.28515625" style="102" customWidth="1"/>
    <col min="6371" max="6372" width="17.42578125" style="102" customWidth="1"/>
    <col min="6373" max="6625" width="9.140625" style="102"/>
    <col min="6626" max="6626" width="65.28515625" style="102" customWidth="1"/>
    <col min="6627" max="6628" width="17.42578125" style="102" customWidth="1"/>
    <col min="6629" max="6881" width="9.140625" style="102"/>
    <col min="6882" max="6882" width="65.28515625" style="102" customWidth="1"/>
    <col min="6883" max="6884" width="17.42578125" style="102" customWidth="1"/>
    <col min="6885" max="7137" width="9.140625" style="102"/>
    <col min="7138" max="7138" width="65.28515625" style="102" customWidth="1"/>
    <col min="7139" max="7140" width="17.42578125" style="102" customWidth="1"/>
    <col min="7141" max="7393" width="9.140625" style="102"/>
    <col min="7394" max="7394" width="65.28515625" style="102" customWidth="1"/>
    <col min="7395" max="7396" width="17.42578125" style="102" customWidth="1"/>
    <col min="7397" max="7649" width="9.140625" style="102"/>
    <col min="7650" max="7650" width="65.28515625" style="102" customWidth="1"/>
    <col min="7651" max="7652" width="17.42578125" style="102" customWidth="1"/>
    <col min="7653" max="7905" width="9.140625" style="102"/>
    <col min="7906" max="7906" width="65.28515625" style="102" customWidth="1"/>
    <col min="7907" max="7908" width="17.42578125" style="102" customWidth="1"/>
    <col min="7909" max="8161" width="9.140625" style="102"/>
    <col min="8162" max="8162" width="65.28515625" style="102" customWidth="1"/>
    <col min="8163" max="8164" width="17.42578125" style="102" customWidth="1"/>
    <col min="8165" max="8417" width="9.140625" style="102"/>
    <col min="8418" max="8418" width="65.28515625" style="102" customWidth="1"/>
    <col min="8419" max="8420" width="17.42578125" style="102" customWidth="1"/>
    <col min="8421" max="8673" width="9.140625" style="102"/>
    <col min="8674" max="8674" width="65.28515625" style="102" customWidth="1"/>
    <col min="8675" max="8676" width="17.42578125" style="102" customWidth="1"/>
    <col min="8677" max="8929" width="9.140625" style="102"/>
    <col min="8930" max="8930" width="65.28515625" style="102" customWidth="1"/>
    <col min="8931" max="8932" width="17.42578125" style="102" customWidth="1"/>
    <col min="8933" max="9185" width="9.140625" style="102"/>
    <col min="9186" max="9186" width="65.28515625" style="102" customWidth="1"/>
    <col min="9187" max="9188" width="17.42578125" style="102" customWidth="1"/>
    <col min="9189" max="9441" width="9.140625" style="102"/>
    <col min="9442" max="9442" width="65.28515625" style="102" customWidth="1"/>
    <col min="9443" max="9444" width="17.42578125" style="102" customWidth="1"/>
    <col min="9445" max="9697" width="9.140625" style="102"/>
    <col min="9698" max="9698" width="65.28515625" style="102" customWidth="1"/>
    <col min="9699" max="9700" width="17.42578125" style="102" customWidth="1"/>
    <col min="9701" max="9953" width="9.140625" style="102"/>
    <col min="9954" max="9954" width="65.28515625" style="102" customWidth="1"/>
    <col min="9955" max="9956" width="17.42578125" style="102" customWidth="1"/>
    <col min="9957" max="10209" width="9.140625" style="102"/>
    <col min="10210" max="10210" width="65.28515625" style="102" customWidth="1"/>
    <col min="10211" max="10212" width="17.42578125" style="102" customWidth="1"/>
    <col min="10213" max="10465" width="9.140625" style="102"/>
    <col min="10466" max="10466" width="65.28515625" style="102" customWidth="1"/>
    <col min="10467" max="10468" width="17.42578125" style="102" customWidth="1"/>
    <col min="10469" max="10721" width="9.140625" style="102"/>
    <col min="10722" max="10722" width="65.28515625" style="102" customWidth="1"/>
    <col min="10723" max="10724" width="17.42578125" style="102" customWidth="1"/>
    <col min="10725" max="10977" width="9.140625" style="102"/>
    <col min="10978" max="10978" width="65.28515625" style="102" customWidth="1"/>
    <col min="10979" max="10980" width="17.42578125" style="102" customWidth="1"/>
    <col min="10981" max="11233" width="9.140625" style="102"/>
    <col min="11234" max="11234" width="65.28515625" style="102" customWidth="1"/>
    <col min="11235" max="11236" width="17.42578125" style="102" customWidth="1"/>
    <col min="11237" max="11489" width="9.140625" style="102"/>
    <col min="11490" max="11490" width="65.28515625" style="102" customWidth="1"/>
    <col min="11491" max="11492" width="17.42578125" style="102" customWidth="1"/>
    <col min="11493" max="11745" width="9.140625" style="102"/>
    <col min="11746" max="11746" width="65.28515625" style="102" customWidth="1"/>
    <col min="11747" max="11748" width="17.42578125" style="102" customWidth="1"/>
    <col min="11749" max="12001" width="9.140625" style="102"/>
    <col min="12002" max="12002" width="65.28515625" style="102" customWidth="1"/>
    <col min="12003" max="12004" width="17.42578125" style="102" customWidth="1"/>
    <col min="12005" max="12257" width="9.140625" style="102"/>
    <col min="12258" max="12258" width="65.28515625" style="102" customWidth="1"/>
    <col min="12259" max="12260" width="17.42578125" style="102" customWidth="1"/>
    <col min="12261" max="12513" width="9.140625" style="102"/>
    <col min="12514" max="12514" width="65.28515625" style="102" customWidth="1"/>
    <col min="12515" max="12516" width="17.42578125" style="102" customWidth="1"/>
    <col min="12517" max="12769" width="9.140625" style="102"/>
    <col min="12770" max="12770" width="65.28515625" style="102" customWidth="1"/>
    <col min="12771" max="12772" width="17.42578125" style="102" customWidth="1"/>
    <col min="12773" max="13025" width="9.140625" style="102"/>
    <col min="13026" max="13026" width="65.28515625" style="102" customWidth="1"/>
    <col min="13027" max="13028" width="17.42578125" style="102" customWidth="1"/>
    <col min="13029" max="13281" width="9.140625" style="102"/>
    <col min="13282" max="13282" width="65.28515625" style="102" customWidth="1"/>
    <col min="13283" max="13284" width="17.42578125" style="102" customWidth="1"/>
    <col min="13285" max="13537" width="9.140625" style="102"/>
    <col min="13538" max="13538" width="65.28515625" style="102" customWidth="1"/>
    <col min="13539" max="13540" width="17.42578125" style="102" customWidth="1"/>
    <col min="13541" max="13793" width="9.140625" style="102"/>
    <col min="13794" max="13794" width="65.28515625" style="102" customWidth="1"/>
    <col min="13795" max="13796" width="17.42578125" style="102" customWidth="1"/>
    <col min="13797" max="14049" width="9.140625" style="102"/>
    <col min="14050" max="14050" width="65.28515625" style="102" customWidth="1"/>
    <col min="14051" max="14052" width="17.42578125" style="102" customWidth="1"/>
    <col min="14053" max="14305" width="9.140625" style="102"/>
    <col min="14306" max="14306" width="65.28515625" style="102" customWidth="1"/>
    <col min="14307" max="14308" width="17.42578125" style="102" customWidth="1"/>
    <col min="14309" max="14561" width="9.140625" style="102"/>
    <col min="14562" max="14562" width="65.28515625" style="102" customWidth="1"/>
    <col min="14563" max="14564" width="17.42578125" style="102" customWidth="1"/>
    <col min="14565" max="14817" width="9.140625" style="102"/>
    <col min="14818" max="14818" width="65.28515625" style="102" customWidth="1"/>
    <col min="14819" max="14820" width="17.42578125" style="102" customWidth="1"/>
    <col min="14821" max="15073" width="9.140625" style="102"/>
    <col min="15074" max="15074" width="65.28515625" style="102" customWidth="1"/>
    <col min="15075" max="15076" width="17.42578125" style="102" customWidth="1"/>
    <col min="15077" max="15329" width="9.140625" style="102"/>
    <col min="15330" max="15330" width="65.28515625" style="102" customWidth="1"/>
    <col min="15331" max="15332" width="17.42578125" style="102" customWidth="1"/>
    <col min="15333" max="15585" width="9.140625" style="102"/>
    <col min="15586" max="15586" width="65.28515625" style="102" customWidth="1"/>
    <col min="15587" max="15588" width="17.42578125" style="102" customWidth="1"/>
    <col min="15589" max="15841" width="9.140625" style="102"/>
    <col min="15842" max="15842" width="65.28515625" style="102" customWidth="1"/>
    <col min="15843" max="15844" width="17.42578125" style="102" customWidth="1"/>
    <col min="15845" max="16097" width="9.140625" style="102"/>
    <col min="16098" max="16098" width="65.28515625" style="102" customWidth="1"/>
    <col min="16099" max="16100" width="17.42578125" style="102" customWidth="1"/>
    <col min="16101" max="16384" width="9.140625" style="102"/>
  </cols>
  <sheetData>
    <row r="1" spans="2:4" ht="15" x14ac:dyDescent="0.25">
      <c r="B1" s="100"/>
      <c r="C1" s="101"/>
      <c r="D1" s="101"/>
    </row>
    <row r="2" spans="2:4" ht="15" x14ac:dyDescent="0.25">
      <c r="B2" s="189" t="s">
        <v>70</v>
      </c>
      <c r="C2" s="190"/>
      <c r="D2" s="190"/>
    </row>
    <row r="3" spans="2:4" ht="15" x14ac:dyDescent="0.25">
      <c r="B3" s="191" t="s">
        <v>71</v>
      </c>
      <c r="C3" s="192"/>
      <c r="D3" s="192"/>
    </row>
    <row r="4" spans="2:4" ht="15" x14ac:dyDescent="0.25">
      <c r="B4" s="103" t="s">
        <v>72</v>
      </c>
      <c r="C4" s="104"/>
      <c r="D4" s="104"/>
    </row>
    <row r="5" spans="2:4" ht="15" x14ac:dyDescent="0.2">
      <c r="C5" s="105"/>
      <c r="D5" s="105"/>
    </row>
    <row r="6" spans="2:4" ht="45" x14ac:dyDescent="0.2">
      <c r="B6" s="106"/>
      <c r="C6" s="107" t="s">
        <v>73</v>
      </c>
      <c r="D6" s="107" t="s">
        <v>74</v>
      </c>
    </row>
    <row r="7" spans="2:4" ht="30" x14ac:dyDescent="0.2">
      <c r="B7" s="108" t="s">
        <v>75</v>
      </c>
      <c r="C7" s="109"/>
      <c r="D7" s="109"/>
    </row>
    <row r="8" spans="2:4" x14ac:dyDescent="0.2">
      <c r="B8" s="110" t="s">
        <v>76</v>
      </c>
      <c r="C8" s="111">
        <v>1271640</v>
      </c>
      <c r="D8" s="111">
        <v>1306080</v>
      </c>
    </row>
    <row r="9" spans="2:4" x14ac:dyDescent="0.2">
      <c r="B9" s="110" t="s">
        <v>77</v>
      </c>
      <c r="C9" s="111">
        <v>-412965</v>
      </c>
      <c r="D9" s="111">
        <v>-452083</v>
      </c>
    </row>
    <row r="10" spans="2:4" x14ac:dyDescent="0.2">
      <c r="B10" s="110" t="s">
        <v>78</v>
      </c>
      <c r="C10" s="111">
        <v>396312</v>
      </c>
      <c r="D10" s="111">
        <v>359651</v>
      </c>
    </row>
    <row r="11" spans="2:4" x14ac:dyDescent="0.2">
      <c r="B11" s="110" t="s">
        <v>79</v>
      </c>
      <c r="C11" s="111">
        <v>-49112</v>
      </c>
      <c r="D11" s="111">
        <v>-47464</v>
      </c>
    </row>
    <row r="12" spans="2:4" x14ac:dyDescent="0.2">
      <c r="B12" s="110" t="s">
        <v>80</v>
      </c>
      <c r="C12" s="111">
        <v>214264</v>
      </c>
      <c r="D12" s="111">
        <v>175388</v>
      </c>
    </row>
    <row r="13" spans="2:4" x14ac:dyDescent="0.2">
      <c r="B13" s="110" t="s">
        <v>81</v>
      </c>
      <c r="C13" s="111">
        <v>2947</v>
      </c>
      <c r="D13" s="111">
        <v>-647</v>
      </c>
    </row>
    <row r="14" spans="2:4" x14ac:dyDescent="0.2">
      <c r="B14" s="110" t="s">
        <v>82</v>
      </c>
      <c r="C14" s="112">
        <v>-1022790</v>
      </c>
      <c r="D14" s="112">
        <v>-855987</v>
      </c>
    </row>
    <row r="15" spans="2:4" ht="28.5" x14ac:dyDescent="0.2">
      <c r="B15" s="113" t="s">
        <v>83</v>
      </c>
      <c r="C15" s="114">
        <f>SUM(C8:C14)</f>
        <v>400296</v>
      </c>
      <c r="D15" s="114">
        <f>SUM(D8:D14)</f>
        <v>484938</v>
      </c>
    </row>
    <row r="16" spans="2:4" x14ac:dyDescent="0.2">
      <c r="B16" s="113" t="s">
        <v>84</v>
      </c>
      <c r="C16" s="115"/>
      <c r="D16" s="115"/>
    </row>
    <row r="17" spans="2:4" ht="15" x14ac:dyDescent="0.2">
      <c r="B17" s="108" t="s">
        <v>85</v>
      </c>
      <c r="C17" s="111"/>
      <c r="D17" s="111"/>
    </row>
    <row r="18" spans="2:4" x14ac:dyDescent="0.2">
      <c r="B18" s="116" t="s">
        <v>86</v>
      </c>
      <c r="C18" s="111">
        <v>22424</v>
      </c>
      <c r="D18" s="111">
        <v>415685</v>
      </c>
    </row>
    <row r="19" spans="2:4" x14ac:dyDescent="0.2">
      <c r="B19" s="110" t="s">
        <v>87</v>
      </c>
      <c r="C19" s="111">
        <v>-131077</v>
      </c>
      <c r="D19" s="111">
        <v>-350951</v>
      </c>
    </row>
    <row r="20" spans="2:4" ht="28.5" x14ac:dyDescent="0.2">
      <c r="B20" s="117" t="s">
        <v>42</v>
      </c>
      <c r="C20" s="111">
        <v>733</v>
      </c>
      <c r="D20" s="111">
        <v>-1187</v>
      </c>
    </row>
    <row r="21" spans="2:4" x14ac:dyDescent="0.2">
      <c r="B21" s="110" t="s">
        <v>2</v>
      </c>
      <c r="C21" s="111">
        <v>-185221</v>
      </c>
      <c r="D21" s="111">
        <v>-66842</v>
      </c>
    </row>
    <row r="22" spans="2:4" ht="30" x14ac:dyDescent="0.2">
      <c r="B22" s="108" t="s">
        <v>88</v>
      </c>
      <c r="C22" s="111"/>
      <c r="D22" s="111"/>
    </row>
    <row r="23" spans="2:4" x14ac:dyDescent="0.2">
      <c r="B23" s="118" t="s">
        <v>89</v>
      </c>
      <c r="C23" s="111">
        <v>251509</v>
      </c>
      <c r="D23" s="111">
        <v>-79578</v>
      </c>
    </row>
    <row r="24" spans="2:4" x14ac:dyDescent="0.2">
      <c r="B24" s="110" t="s">
        <v>39</v>
      </c>
      <c r="C24" s="115">
        <v>414986</v>
      </c>
      <c r="D24" s="111">
        <v>-794710</v>
      </c>
    </row>
    <row r="25" spans="2:4" ht="28.5" x14ac:dyDescent="0.2">
      <c r="B25" s="117" t="s">
        <v>40</v>
      </c>
      <c r="C25" s="111">
        <v>0</v>
      </c>
      <c r="D25" s="111">
        <v>-5905</v>
      </c>
    </row>
    <row r="26" spans="2:4" ht="15" thickBot="1" x14ac:dyDescent="0.25">
      <c r="B26" s="110" t="s">
        <v>4</v>
      </c>
      <c r="C26" s="119">
        <v>-7762</v>
      </c>
      <c r="D26" s="119">
        <v>57402</v>
      </c>
    </row>
    <row r="27" spans="2:4" ht="28.5" x14ac:dyDescent="0.2">
      <c r="B27" s="120" t="s">
        <v>90</v>
      </c>
      <c r="C27" s="121">
        <f>SUM(C15:C26)</f>
        <v>765888</v>
      </c>
      <c r="D27" s="121">
        <f>SUM(D15:D26)</f>
        <v>-341148</v>
      </c>
    </row>
    <row r="28" spans="2:4" ht="15" thickBot="1" x14ac:dyDescent="0.25">
      <c r="B28" s="122" t="s">
        <v>91</v>
      </c>
      <c r="C28" s="123">
        <v>-19481</v>
      </c>
      <c r="D28" s="124">
        <v>-18400</v>
      </c>
    </row>
    <row r="29" spans="2:4" ht="29.25" thickBot="1" x14ac:dyDescent="0.25">
      <c r="B29" s="125" t="s">
        <v>92</v>
      </c>
      <c r="C29" s="126">
        <f>C27+C28</f>
        <v>746407</v>
      </c>
      <c r="D29" s="126">
        <f>D27+D28</f>
        <v>-359548</v>
      </c>
    </row>
    <row r="30" spans="2:4" ht="30" x14ac:dyDescent="0.2">
      <c r="B30" s="127" t="s">
        <v>93</v>
      </c>
      <c r="C30" s="128"/>
      <c r="D30" s="128"/>
    </row>
    <row r="31" spans="2:4" x14ac:dyDescent="0.2">
      <c r="B31" s="110" t="s">
        <v>94</v>
      </c>
      <c r="C31" s="111">
        <v>-99967</v>
      </c>
      <c r="D31" s="111">
        <v>-149619</v>
      </c>
    </row>
    <row r="32" spans="2:4" x14ac:dyDescent="0.2">
      <c r="B32" s="110" t="s">
        <v>95</v>
      </c>
      <c r="C32" s="111">
        <v>2840</v>
      </c>
      <c r="D32" s="111">
        <v>673</v>
      </c>
    </row>
    <row r="33" spans="2:214" x14ac:dyDescent="0.2">
      <c r="B33" s="110" t="s">
        <v>96</v>
      </c>
      <c r="C33" s="111">
        <v>-1857996</v>
      </c>
      <c r="D33" s="111">
        <v>-2450302</v>
      </c>
    </row>
    <row r="34" spans="2:214" ht="28.5" x14ac:dyDescent="0.2">
      <c r="B34" s="129" t="s">
        <v>97</v>
      </c>
      <c r="C34" s="111">
        <v>937291</v>
      </c>
      <c r="D34" s="111">
        <v>2160892</v>
      </c>
    </row>
    <row r="35" spans="2:214" ht="29.25" thickBot="1" x14ac:dyDescent="0.25">
      <c r="B35" s="110" t="s">
        <v>98</v>
      </c>
      <c r="C35" s="130">
        <f>SUM(C31:C34)</f>
        <v>-1017832</v>
      </c>
      <c r="D35" s="131">
        <f>SUM(D31:D34)</f>
        <v>-438356</v>
      </c>
    </row>
    <row r="36" spans="2:214" ht="30" x14ac:dyDescent="0.2">
      <c r="B36" s="127" t="s">
        <v>99</v>
      </c>
      <c r="C36" s="132"/>
      <c r="D36" s="115"/>
    </row>
    <row r="37" spans="2:214" x14ac:dyDescent="0.2">
      <c r="B37" s="110" t="s">
        <v>100</v>
      </c>
      <c r="C37" s="115">
        <v>378268</v>
      </c>
      <c r="D37" s="115">
        <v>256783</v>
      </c>
    </row>
    <row r="38" spans="2:214" x14ac:dyDescent="0.2">
      <c r="B38" s="110" t="s">
        <v>101</v>
      </c>
      <c r="C38" s="115">
        <v>-115465</v>
      </c>
      <c r="D38" s="115">
        <v>-81353</v>
      </c>
    </row>
    <row r="39" spans="2:214" x14ac:dyDescent="0.2">
      <c r="B39" s="133" t="s">
        <v>65</v>
      </c>
      <c r="C39" s="134">
        <v>110217</v>
      </c>
      <c r="D39" s="134">
        <v>0</v>
      </c>
    </row>
    <row r="40" spans="2:214" ht="15" thickBot="1" x14ac:dyDescent="0.25">
      <c r="B40" s="122" t="s">
        <v>102</v>
      </c>
      <c r="C40" s="135">
        <v>-336</v>
      </c>
      <c r="D40" s="135">
        <v>-721</v>
      </c>
    </row>
    <row r="41" spans="2:214" ht="29.25" thickBot="1" x14ac:dyDescent="0.25">
      <c r="B41" s="125" t="s">
        <v>103</v>
      </c>
      <c r="C41" s="136">
        <f>SUM(C37:C40)</f>
        <v>372684</v>
      </c>
      <c r="D41" s="136">
        <f>SUM(D37:D40)</f>
        <v>174709</v>
      </c>
    </row>
    <row r="42" spans="2:214" ht="28.5" x14ac:dyDescent="0.2">
      <c r="B42" s="110" t="s">
        <v>104</v>
      </c>
      <c r="C42" s="115">
        <v>2792</v>
      </c>
      <c r="D42" s="115">
        <v>31112</v>
      </c>
    </row>
    <row r="43" spans="2:214" x14ac:dyDescent="0.2">
      <c r="B43" s="110" t="s">
        <v>105</v>
      </c>
      <c r="C43" s="114">
        <f>C29+C35+C41+C42</f>
        <v>104051</v>
      </c>
      <c r="D43" s="114">
        <f>D29+D35+D41+D42</f>
        <v>-592083</v>
      </c>
    </row>
    <row r="44" spans="2:214" ht="28.5" x14ac:dyDescent="0.2">
      <c r="B44" s="110" t="s">
        <v>106</v>
      </c>
      <c r="C44" s="111">
        <v>2963030</v>
      </c>
      <c r="D44" s="111">
        <v>3555113</v>
      </c>
    </row>
    <row r="45" spans="2:214" ht="30" x14ac:dyDescent="0.2">
      <c r="B45" s="108" t="s">
        <v>107</v>
      </c>
      <c r="C45" s="137">
        <f>SUM(C43:C44)</f>
        <v>3067081</v>
      </c>
      <c r="D45" s="137">
        <f>SUM(D43:D44)</f>
        <v>2963030</v>
      </c>
    </row>
    <row r="46" spans="2:214" ht="15" x14ac:dyDescent="0.25">
      <c r="B46" s="138"/>
      <c r="C46" s="139"/>
      <c r="D46" s="139"/>
    </row>
    <row r="47" spans="2:214" ht="15" x14ac:dyDescent="0.25">
      <c r="B47" s="138"/>
      <c r="C47" s="4"/>
      <c r="D47" s="139"/>
    </row>
    <row r="48" spans="2:214" x14ac:dyDescent="0.2">
      <c r="B48" s="102" t="s">
        <v>50</v>
      </c>
      <c r="C48" s="140"/>
      <c r="D48" s="102" t="s">
        <v>51</v>
      </c>
      <c r="E48" s="141"/>
      <c r="G48" s="141"/>
      <c r="I48" s="141"/>
      <c r="J48" s="141"/>
      <c r="M48" s="141"/>
      <c r="N48" s="141"/>
      <c r="Q48" s="141"/>
      <c r="R48" s="141"/>
      <c r="U48" s="141"/>
      <c r="V48" s="141"/>
      <c r="Y48" s="141"/>
      <c r="Z48" s="141"/>
      <c r="AC48" s="141"/>
      <c r="AD48" s="141"/>
      <c r="AG48" s="141"/>
      <c r="AH48" s="141"/>
      <c r="AK48" s="141"/>
      <c r="AL48" s="141"/>
      <c r="AO48" s="141"/>
      <c r="AP48" s="141"/>
      <c r="AS48" s="141"/>
      <c r="AT48" s="141"/>
      <c r="AW48" s="141"/>
      <c r="AX48" s="141"/>
      <c r="BA48" s="141"/>
      <c r="BB48" s="141"/>
      <c r="BE48" s="141"/>
      <c r="BF48" s="141"/>
      <c r="BI48" s="141"/>
      <c r="BJ48" s="141"/>
      <c r="BM48" s="141"/>
      <c r="BN48" s="141"/>
      <c r="BQ48" s="141"/>
      <c r="BR48" s="141"/>
      <c r="BU48" s="141"/>
      <c r="BV48" s="141"/>
      <c r="BY48" s="141"/>
      <c r="BZ48" s="141"/>
      <c r="CC48" s="141"/>
      <c r="CD48" s="141"/>
      <c r="CG48" s="141"/>
      <c r="CH48" s="141"/>
      <c r="CK48" s="141"/>
      <c r="CL48" s="141"/>
      <c r="CO48" s="141"/>
      <c r="CP48" s="141"/>
      <c r="CS48" s="141"/>
      <c r="CT48" s="141"/>
      <c r="CW48" s="141"/>
      <c r="CX48" s="141"/>
      <c r="DA48" s="141"/>
      <c r="DB48" s="141"/>
      <c r="DE48" s="141"/>
      <c r="DF48" s="141"/>
      <c r="DI48" s="141"/>
      <c r="DJ48" s="141"/>
      <c r="DM48" s="141"/>
      <c r="DN48" s="141"/>
      <c r="DQ48" s="141"/>
      <c r="DR48" s="141"/>
      <c r="DU48" s="141"/>
      <c r="DV48" s="141"/>
      <c r="DY48" s="141"/>
      <c r="DZ48" s="141"/>
      <c r="EC48" s="141"/>
      <c r="ED48" s="141"/>
      <c r="EG48" s="141"/>
      <c r="EH48" s="141"/>
      <c r="EK48" s="141"/>
      <c r="EL48" s="141"/>
      <c r="EO48" s="141"/>
      <c r="EP48" s="141"/>
      <c r="ES48" s="141"/>
      <c r="ET48" s="141"/>
      <c r="EW48" s="141"/>
      <c r="EX48" s="141"/>
      <c r="FA48" s="141"/>
      <c r="FB48" s="141"/>
      <c r="FE48" s="141"/>
      <c r="FF48" s="141"/>
      <c r="FI48" s="141"/>
      <c r="FJ48" s="141"/>
      <c r="FM48" s="141"/>
      <c r="FN48" s="141"/>
      <c r="FQ48" s="141"/>
      <c r="FR48" s="141"/>
      <c r="FU48" s="141"/>
      <c r="FV48" s="141"/>
      <c r="FY48" s="141"/>
      <c r="FZ48" s="141"/>
      <c r="GC48" s="141"/>
      <c r="GD48" s="141"/>
      <c r="GG48" s="141"/>
      <c r="GH48" s="141"/>
      <c r="GK48" s="141"/>
      <c r="GL48" s="141"/>
      <c r="GO48" s="141"/>
      <c r="GP48" s="141"/>
      <c r="GS48" s="141"/>
      <c r="GT48" s="141"/>
      <c r="GW48" s="141"/>
      <c r="GX48" s="141"/>
      <c r="HA48" s="141"/>
      <c r="HB48" s="141"/>
      <c r="HE48" s="141"/>
      <c r="HF48" s="141"/>
    </row>
    <row r="49" spans="2:214" x14ac:dyDescent="0.2">
      <c r="C49" s="140"/>
      <c r="E49" s="141"/>
      <c r="G49" s="141"/>
      <c r="I49" s="141"/>
      <c r="J49" s="141"/>
      <c r="M49" s="141"/>
      <c r="N49" s="141"/>
      <c r="Q49" s="141"/>
      <c r="R49" s="141"/>
      <c r="U49" s="141"/>
      <c r="V49" s="141"/>
      <c r="Y49" s="141"/>
      <c r="Z49" s="141"/>
      <c r="AC49" s="141"/>
      <c r="AD49" s="141"/>
      <c r="AG49" s="141"/>
      <c r="AH49" s="141"/>
      <c r="AK49" s="141"/>
      <c r="AL49" s="141"/>
      <c r="AO49" s="141"/>
      <c r="AP49" s="141"/>
      <c r="AS49" s="141"/>
      <c r="AT49" s="141"/>
      <c r="AW49" s="141"/>
      <c r="AX49" s="141"/>
      <c r="BA49" s="141"/>
      <c r="BB49" s="141"/>
      <c r="BE49" s="141"/>
      <c r="BF49" s="141"/>
      <c r="BI49" s="141"/>
      <c r="BJ49" s="141"/>
      <c r="BM49" s="141"/>
      <c r="BN49" s="141"/>
      <c r="BQ49" s="141"/>
      <c r="BR49" s="141"/>
      <c r="BU49" s="141"/>
      <c r="BV49" s="141"/>
      <c r="BY49" s="141"/>
      <c r="BZ49" s="141"/>
      <c r="CC49" s="141"/>
      <c r="CD49" s="141"/>
      <c r="CG49" s="141"/>
      <c r="CH49" s="141"/>
      <c r="CK49" s="141"/>
      <c r="CL49" s="141"/>
      <c r="CO49" s="141"/>
      <c r="CP49" s="141"/>
      <c r="CS49" s="141"/>
      <c r="CT49" s="141"/>
      <c r="CW49" s="141"/>
      <c r="CX49" s="141"/>
      <c r="DA49" s="141"/>
      <c r="DB49" s="141"/>
      <c r="DE49" s="141"/>
      <c r="DF49" s="141"/>
      <c r="DI49" s="141"/>
      <c r="DJ49" s="141"/>
      <c r="DM49" s="141"/>
      <c r="DN49" s="141"/>
      <c r="DQ49" s="141"/>
      <c r="DR49" s="141"/>
      <c r="DU49" s="141"/>
      <c r="DV49" s="141"/>
      <c r="DY49" s="141"/>
      <c r="DZ49" s="141"/>
      <c r="EC49" s="141"/>
      <c r="ED49" s="141"/>
      <c r="EG49" s="141"/>
      <c r="EH49" s="141"/>
      <c r="EK49" s="141"/>
      <c r="EL49" s="141"/>
      <c r="EO49" s="141"/>
      <c r="EP49" s="141"/>
      <c r="ES49" s="141"/>
      <c r="ET49" s="141"/>
      <c r="EW49" s="141"/>
      <c r="EX49" s="141"/>
      <c r="FA49" s="141"/>
      <c r="FB49" s="141"/>
      <c r="FE49" s="141"/>
      <c r="FF49" s="141"/>
      <c r="FI49" s="141"/>
      <c r="FJ49" s="141"/>
      <c r="FM49" s="141"/>
      <c r="FN49" s="141"/>
      <c r="FQ49" s="141"/>
      <c r="FR49" s="141"/>
      <c r="FU49" s="141"/>
      <c r="FV49" s="141"/>
      <c r="FY49" s="141"/>
      <c r="FZ49" s="141"/>
      <c r="GC49" s="141"/>
      <c r="GD49" s="141"/>
      <c r="GG49" s="141"/>
      <c r="GH49" s="141"/>
      <c r="GK49" s="141"/>
      <c r="GL49" s="141"/>
      <c r="GO49" s="141"/>
      <c r="GP49" s="141"/>
      <c r="GS49" s="141"/>
      <c r="GT49" s="141"/>
      <c r="GW49" s="141"/>
      <c r="GX49" s="141"/>
      <c r="HA49" s="141"/>
      <c r="HB49" s="141"/>
      <c r="HE49" s="141"/>
      <c r="HF49" s="141"/>
    </row>
    <row r="50" spans="2:214" x14ac:dyDescent="0.2">
      <c r="C50" s="141"/>
      <c r="E50" s="141"/>
      <c r="G50" s="141"/>
      <c r="I50" s="141"/>
      <c r="J50" s="141"/>
      <c r="M50" s="141"/>
      <c r="N50" s="141"/>
      <c r="Q50" s="141"/>
      <c r="R50" s="141"/>
      <c r="U50" s="141"/>
      <c r="V50" s="141"/>
      <c r="Y50" s="141"/>
      <c r="Z50" s="141"/>
      <c r="AC50" s="141"/>
      <c r="AD50" s="141"/>
      <c r="AG50" s="141"/>
      <c r="AH50" s="141"/>
      <c r="AK50" s="141"/>
      <c r="AL50" s="141"/>
      <c r="AO50" s="141"/>
      <c r="AP50" s="141"/>
      <c r="AS50" s="141"/>
      <c r="AT50" s="141"/>
      <c r="AW50" s="141"/>
      <c r="AX50" s="141"/>
      <c r="BA50" s="141"/>
      <c r="BB50" s="141"/>
      <c r="BE50" s="141"/>
      <c r="BF50" s="141"/>
      <c r="BI50" s="141"/>
      <c r="BJ50" s="141"/>
      <c r="BM50" s="141"/>
      <c r="BN50" s="141"/>
      <c r="BQ50" s="141"/>
      <c r="BR50" s="141"/>
      <c r="BU50" s="141"/>
      <c r="BV50" s="141"/>
      <c r="BY50" s="141"/>
      <c r="BZ50" s="141"/>
      <c r="CC50" s="141"/>
      <c r="CD50" s="141"/>
      <c r="CG50" s="141"/>
      <c r="CH50" s="141"/>
      <c r="CK50" s="141"/>
      <c r="CL50" s="141"/>
      <c r="CO50" s="141"/>
      <c r="CP50" s="141"/>
      <c r="CS50" s="141"/>
      <c r="CT50" s="141"/>
      <c r="CW50" s="141"/>
      <c r="CX50" s="141"/>
      <c r="DA50" s="141"/>
      <c r="DB50" s="141"/>
      <c r="DE50" s="141"/>
      <c r="DF50" s="141"/>
      <c r="DI50" s="141"/>
      <c r="DJ50" s="141"/>
      <c r="DM50" s="141"/>
      <c r="DN50" s="141"/>
      <c r="DQ50" s="141"/>
      <c r="DR50" s="141"/>
      <c r="DU50" s="141"/>
      <c r="DV50" s="141"/>
      <c r="DY50" s="141"/>
      <c r="DZ50" s="141"/>
      <c r="EC50" s="141"/>
      <c r="ED50" s="141"/>
      <c r="EG50" s="141"/>
      <c r="EH50" s="141"/>
      <c r="EK50" s="141"/>
      <c r="EL50" s="141"/>
      <c r="EO50" s="141"/>
      <c r="EP50" s="141"/>
      <c r="ES50" s="141"/>
      <c r="ET50" s="141"/>
      <c r="EW50" s="141"/>
      <c r="EX50" s="141"/>
      <c r="FA50" s="141"/>
      <c r="FB50" s="141"/>
      <c r="FE50" s="141"/>
      <c r="FF50" s="141"/>
      <c r="FI50" s="141"/>
      <c r="FJ50" s="141"/>
      <c r="FM50" s="141"/>
      <c r="FN50" s="141"/>
      <c r="FQ50" s="141"/>
      <c r="FR50" s="141"/>
      <c r="FU50" s="141"/>
      <c r="FV50" s="141"/>
      <c r="FY50" s="141"/>
      <c r="FZ50" s="141"/>
      <c r="GC50" s="141"/>
      <c r="GD50" s="141"/>
      <c r="GG50" s="141"/>
      <c r="GH50" s="141"/>
      <c r="GK50" s="141"/>
      <c r="GL50" s="141"/>
      <c r="GO50" s="141"/>
      <c r="GP50" s="141"/>
      <c r="GS50" s="141"/>
      <c r="GT50" s="141"/>
      <c r="GW50" s="141"/>
      <c r="GX50" s="141"/>
      <c r="HA50" s="141"/>
      <c r="HB50" s="141"/>
      <c r="HE50" s="141"/>
      <c r="HF50" s="141"/>
    </row>
    <row r="51" spans="2:214" x14ac:dyDescent="0.2">
      <c r="B51" s="102" t="s">
        <v>52</v>
      </c>
      <c r="C51" s="142"/>
      <c r="D51" s="102" t="s">
        <v>53</v>
      </c>
    </row>
  </sheetData>
  <mergeCells count="2">
    <mergeCell ref="B2:D2"/>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4" workbookViewId="0">
      <selection activeCell="B15" sqref="B15:E18"/>
    </sheetView>
  </sheetViews>
  <sheetFormatPr defaultRowHeight="12.75" x14ac:dyDescent="0.2"/>
  <cols>
    <col min="1" max="1" width="35.42578125" style="145" customWidth="1"/>
    <col min="2" max="3" width="18.42578125" style="145" customWidth="1"/>
    <col min="4" max="4" width="25" style="145" customWidth="1"/>
    <col min="5" max="5" width="20.42578125" style="145" customWidth="1"/>
    <col min="7" max="248" width="9.140625" style="145"/>
    <col min="249" max="249" width="32.28515625" style="145" customWidth="1"/>
    <col min="250" max="250" width="12.7109375" style="145" customWidth="1"/>
    <col min="251" max="251" width="19.28515625" style="145" customWidth="1"/>
    <col min="252" max="252" width="13.140625" style="145" customWidth="1"/>
    <col min="253" max="253" width="21.7109375" style="145" customWidth="1"/>
    <col min="254" max="254" width="14" style="145" customWidth="1"/>
    <col min="255" max="504" width="9.140625" style="145"/>
    <col min="505" max="505" width="32.28515625" style="145" customWidth="1"/>
    <col min="506" max="506" width="12.7109375" style="145" customWidth="1"/>
    <col min="507" max="507" width="19.28515625" style="145" customWidth="1"/>
    <col min="508" max="508" width="13.140625" style="145" customWidth="1"/>
    <col min="509" max="509" width="21.7109375" style="145" customWidth="1"/>
    <col min="510" max="510" width="14" style="145" customWidth="1"/>
    <col min="511" max="760" width="9.140625" style="145"/>
    <col min="761" max="761" width="32.28515625" style="145" customWidth="1"/>
    <col min="762" max="762" width="12.7109375" style="145" customWidth="1"/>
    <col min="763" max="763" width="19.28515625" style="145" customWidth="1"/>
    <col min="764" max="764" width="13.140625" style="145" customWidth="1"/>
    <col min="765" max="765" width="21.7109375" style="145" customWidth="1"/>
    <col min="766" max="766" width="14" style="145" customWidth="1"/>
    <col min="767" max="1016" width="9.140625" style="145"/>
    <col min="1017" max="1017" width="32.28515625" style="145" customWidth="1"/>
    <col min="1018" max="1018" width="12.7109375" style="145" customWidth="1"/>
    <col min="1019" max="1019" width="19.28515625" style="145" customWidth="1"/>
    <col min="1020" max="1020" width="13.140625" style="145" customWidth="1"/>
    <col min="1021" max="1021" width="21.7109375" style="145" customWidth="1"/>
    <col min="1022" max="1022" width="14" style="145" customWidth="1"/>
    <col min="1023" max="1272" width="9.140625" style="145"/>
    <col min="1273" max="1273" width="32.28515625" style="145" customWidth="1"/>
    <col min="1274" max="1274" width="12.7109375" style="145" customWidth="1"/>
    <col min="1275" max="1275" width="19.28515625" style="145" customWidth="1"/>
    <col min="1276" max="1276" width="13.140625" style="145" customWidth="1"/>
    <col min="1277" max="1277" width="21.7109375" style="145" customWidth="1"/>
    <col min="1278" max="1278" width="14" style="145" customWidth="1"/>
    <col min="1279" max="1528" width="9.140625" style="145"/>
    <col min="1529" max="1529" width="32.28515625" style="145" customWidth="1"/>
    <col min="1530" max="1530" width="12.7109375" style="145" customWidth="1"/>
    <col min="1531" max="1531" width="19.28515625" style="145" customWidth="1"/>
    <col min="1532" max="1532" width="13.140625" style="145" customWidth="1"/>
    <col min="1533" max="1533" width="21.7109375" style="145" customWidth="1"/>
    <col min="1534" max="1534" width="14" style="145" customWidth="1"/>
    <col min="1535" max="1784" width="9.140625" style="145"/>
    <col min="1785" max="1785" width="32.28515625" style="145" customWidth="1"/>
    <col min="1786" max="1786" width="12.7109375" style="145" customWidth="1"/>
    <col min="1787" max="1787" width="19.28515625" style="145" customWidth="1"/>
    <col min="1788" max="1788" width="13.140625" style="145" customWidth="1"/>
    <col min="1789" max="1789" width="21.7109375" style="145" customWidth="1"/>
    <col min="1790" max="1790" width="14" style="145" customWidth="1"/>
    <col min="1791" max="2040" width="9.140625" style="145"/>
    <col min="2041" max="2041" width="32.28515625" style="145" customWidth="1"/>
    <col min="2042" max="2042" width="12.7109375" style="145" customWidth="1"/>
    <col min="2043" max="2043" width="19.28515625" style="145" customWidth="1"/>
    <col min="2044" max="2044" width="13.140625" style="145" customWidth="1"/>
    <col min="2045" max="2045" width="21.7109375" style="145" customWidth="1"/>
    <col min="2046" max="2046" width="14" style="145" customWidth="1"/>
    <col min="2047" max="2296" width="9.140625" style="145"/>
    <col min="2297" max="2297" width="32.28515625" style="145" customWidth="1"/>
    <col min="2298" max="2298" width="12.7109375" style="145" customWidth="1"/>
    <col min="2299" max="2299" width="19.28515625" style="145" customWidth="1"/>
    <col min="2300" max="2300" width="13.140625" style="145" customWidth="1"/>
    <col min="2301" max="2301" width="21.7109375" style="145" customWidth="1"/>
    <col min="2302" max="2302" width="14" style="145" customWidth="1"/>
    <col min="2303" max="2552" width="9.140625" style="145"/>
    <col min="2553" max="2553" width="32.28515625" style="145" customWidth="1"/>
    <col min="2554" max="2554" width="12.7109375" style="145" customWidth="1"/>
    <col min="2555" max="2555" width="19.28515625" style="145" customWidth="1"/>
    <col min="2556" max="2556" width="13.140625" style="145" customWidth="1"/>
    <col min="2557" max="2557" width="21.7109375" style="145" customWidth="1"/>
    <col min="2558" max="2558" width="14" style="145" customWidth="1"/>
    <col min="2559" max="2808" width="9.140625" style="145"/>
    <col min="2809" max="2809" width="32.28515625" style="145" customWidth="1"/>
    <col min="2810" max="2810" width="12.7109375" style="145" customWidth="1"/>
    <col min="2811" max="2811" width="19.28515625" style="145" customWidth="1"/>
    <col min="2812" max="2812" width="13.140625" style="145" customWidth="1"/>
    <col min="2813" max="2813" width="21.7109375" style="145" customWidth="1"/>
    <col min="2814" max="2814" width="14" style="145" customWidth="1"/>
    <col min="2815" max="3064" width="9.140625" style="145"/>
    <col min="3065" max="3065" width="32.28515625" style="145" customWidth="1"/>
    <col min="3066" max="3066" width="12.7109375" style="145" customWidth="1"/>
    <col min="3067" max="3067" width="19.28515625" style="145" customWidth="1"/>
    <col min="3068" max="3068" width="13.140625" style="145" customWidth="1"/>
    <col min="3069" max="3069" width="21.7109375" style="145" customWidth="1"/>
    <col min="3070" max="3070" width="14" style="145" customWidth="1"/>
    <col min="3071" max="3320" width="9.140625" style="145"/>
    <col min="3321" max="3321" width="32.28515625" style="145" customWidth="1"/>
    <col min="3322" max="3322" width="12.7109375" style="145" customWidth="1"/>
    <col min="3323" max="3323" width="19.28515625" style="145" customWidth="1"/>
    <col min="3324" max="3324" width="13.140625" style="145" customWidth="1"/>
    <col min="3325" max="3325" width="21.7109375" style="145" customWidth="1"/>
    <col min="3326" max="3326" width="14" style="145" customWidth="1"/>
    <col min="3327" max="3576" width="9.140625" style="145"/>
    <col min="3577" max="3577" width="32.28515625" style="145" customWidth="1"/>
    <col min="3578" max="3578" width="12.7109375" style="145" customWidth="1"/>
    <col min="3579" max="3579" width="19.28515625" style="145" customWidth="1"/>
    <col min="3580" max="3580" width="13.140625" style="145" customWidth="1"/>
    <col min="3581" max="3581" width="21.7109375" style="145" customWidth="1"/>
    <col min="3582" max="3582" width="14" style="145" customWidth="1"/>
    <col min="3583" max="3832" width="9.140625" style="145"/>
    <col min="3833" max="3833" width="32.28515625" style="145" customWidth="1"/>
    <col min="3834" max="3834" width="12.7109375" style="145" customWidth="1"/>
    <col min="3835" max="3835" width="19.28515625" style="145" customWidth="1"/>
    <col min="3836" max="3836" width="13.140625" style="145" customWidth="1"/>
    <col min="3837" max="3837" width="21.7109375" style="145" customWidth="1"/>
    <col min="3838" max="3838" width="14" style="145" customWidth="1"/>
    <col min="3839" max="4088" width="9.140625" style="145"/>
    <col min="4089" max="4089" width="32.28515625" style="145" customWidth="1"/>
    <col min="4090" max="4090" width="12.7109375" style="145" customWidth="1"/>
    <col min="4091" max="4091" width="19.28515625" style="145" customWidth="1"/>
    <col min="4092" max="4092" width="13.140625" style="145" customWidth="1"/>
    <col min="4093" max="4093" width="21.7109375" style="145" customWidth="1"/>
    <col min="4094" max="4094" width="14" style="145" customWidth="1"/>
    <col min="4095" max="4344" width="9.140625" style="145"/>
    <col min="4345" max="4345" width="32.28515625" style="145" customWidth="1"/>
    <col min="4346" max="4346" width="12.7109375" style="145" customWidth="1"/>
    <col min="4347" max="4347" width="19.28515625" style="145" customWidth="1"/>
    <col min="4348" max="4348" width="13.140625" style="145" customWidth="1"/>
    <col min="4349" max="4349" width="21.7109375" style="145" customWidth="1"/>
    <col min="4350" max="4350" width="14" style="145" customWidth="1"/>
    <col min="4351" max="4600" width="9.140625" style="145"/>
    <col min="4601" max="4601" width="32.28515625" style="145" customWidth="1"/>
    <col min="4602" max="4602" width="12.7109375" style="145" customWidth="1"/>
    <col min="4603" max="4603" width="19.28515625" style="145" customWidth="1"/>
    <col min="4604" max="4604" width="13.140625" style="145" customWidth="1"/>
    <col min="4605" max="4605" width="21.7109375" style="145" customWidth="1"/>
    <col min="4606" max="4606" width="14" style="145" customWidth="1"/>
    <col min="4607" max="4856" width="9.140625" style="145"/>
    <col min="4857" max="4857" width="32.28515625" style="145" customWidth="1"/>
    <col min="4858" max="4858" width="12.7109375" style="145" customWidth="1"/>
    <col min="4859" max="4859" width="19.28515625" style="145" customWidth="1"/>
    <col min="4860" max="4860" width="13.140625" style="145" customWidth="1"/>
    <col min="4861" max="4861" width="21.7109375" style="145" customWidth="1"/>
    <col min="4862" max="4862" width="14" style="145" customWidth="1"/>
    <col min="4863" max="5112" width="9.140625" style="145"/>
    <col min="5113" max="5113" width="32.28515625" style="145" customWidth="1"/>
    <col min="5114" max="5114" width="12.7109375" style="145" customWidth="1"/>
    <col min="5115" max="5115" width="19.28515625" style="145" customWidth="1"/>
    <col min="5116" max="5116" width="13.140625" style="145" customWidth="1"/>
    <col min="5117" max="5117" width="21.7109375" style="145" customWidth="1"/>
    <col min="5118" max="5118" width="14" style="145" customWidth="1"/>
    <col min="5119" max="5368" width="9.140625" style="145"/>
    <col min="5369" max="5369" width="32.28515625" style="145" customWidth="1"/>
    <col min="5370" max="5370" width="12.7109375" style="145" customWidth="1"/>
    <col min="5371" max="5371" width="19.28515625" style="145" customWidth="1"/>
    <col min="5372" max="5372" width="13.140625" style="145" customWidth="1"/>
    <col min="5373" max="5373" width="21.7109375" style="145" customWidth="1"/>
    <col min="5374" max="5374" width="14" style="145" customWidth="1"/>
    <col min="5375" max="5624" width="9.140625" style="145"/>
    <col min="5625" max="5625" width="32.28515625" style="145" customWidth="1"/>
    <col min="5626" max="5626" width="12.7109375" style="145" customWidth="1"/>
    <col min="5627" max="5627" width="19.28515625" style="145" customWidth="1"/>
    <col min="5628" max="5628" width="13.140625" style="145" customWidth="1"/>
    <col min="5629" max="5629" width="21.7109375" style="145" customWidth="1"/>
    <col min="5630" max="5630" width="14" style="145" customWidth="1"/>
    <col min="5631" max="5880" width="9.140625" style="145"/>
    <col min="5881" max="5881" width="32.28515625" style="145" customWidth="1"/>
    <col min="5882" max="5882" width="12.7109375" style="145" customWidth="1"/>
    <col min="5883" max="5883" width="19.28515625" style="145" customWidth="1"/>
    <col min="5884" max="5884" width="13.140625" style="145" customWidth="1"/>
    <col min="5885" max="5885" width="21.7109375" style="145" customWidth="1"/>
    <col min="5886" max="5886" width="14" style="145" customWidth="1"/>
    <col min="5887" max="6136" width="9.140625" style="145"/>
    <col min="6137" max="6137" width="32.28515625" style="145" customWidth="1"/>
    <col min="6138" max="6138" width="12.7109375" style="145" customWidth="1"/>
    <col min="6139" max="6139" width="19.28515625" style="145" customWidth="1"/>
    <col min="6140" max="6140" width="13.140625" style="145" customWidth="1"/>
    <col min="6141" max="6141" width="21.7109375" style="145" customWidth="1"/>
    <col min="6142" max="6142" width="14" style="145" customWidth="1"/>
    <col min="6143" max="6392" width="9.140625" style="145"/>
    <col min="6393" max="6393" width="32.28515625" style="145" customWidth="1"/>
    <col min="6394" max="6394" width="12.7109375" style="145" customWidth="1"/>
    <col min="6395" max="6395" width="19.28515625" style="145" customWidth="1"/>
    <col min="6396" max="6396" width="13.140625" style="145" customWidth="1"/>
    <col min="6397" max="6397" width="21.7109375" style="145" customWidth="1"/>
    <col min="6398" max="6398" width="14" style="145" customWidth="1"/>
    <col min="6399" max="6648" width="9.140625" style="145"/>
    <col min="6649" max="6649" width="32.28515625" style="145" customWidth="1"/>
    <col min="6650" max="6650" width="12.7109375" style="145" customWidth="1"/>
    <col min="6651" max="6651" width="19.28515625" style="145" customWidth="1"/>
    <col min="6652" max="6652" width="13.140625" style="145" customWidth="1"/>
    <col min="6653" max="6653" width="21.7109375" style="145" customWidth="1"/>
    <col min="6654" max="6654" width="14" style="145" customWidth="1"/>
    <col min="6655" max="6904" width="9.140625" style="145"/>
    <col min="6905" max="6905" width="32.28515625" style="145" customWidth="1"/>
    <col min="6906" max="6906" width="12.7109375" style="145" customWidth="1"/>
    <col min="6907" max="6907" width="19.28515625" style="145" customWidth="1"/>
    <col min="6908" max="6908" width="13.140625" style="145" customWidth="1"/>
    <col min="6909" max="6909" width="21.7109375" style="145" customWidth="1"/>
    <col min="6910" max="6910" width="14" style="145" customWidth="1"/>
    <col min="6911" max="7160" width="9.140625" style="145"/>
    <col min="7161" max="7161" width="32.28515625" style="145" customWidth="1"/>
    <col min="7162" max="7162" width="12.7109375" style="145" customWidth="1"/>
    <col min="7163" max="7163" width="19.28515625" style="145" customWidth="1"/>
    <col min="7164" max="7164" width="13.140625" style="145" customWidth="1"/>
    <col min="7165" max="7165" width="21.7109375" style="145" customWidth="1"/>
    <col min="7166" max="7166" width="14" style="145" customWidth="1"/>
    <col min="7167" max="7416" width="9.140625" style="145"/>
    <col min="7417" max="7417" width="32.28515625" style="145" customWidth="1"/>
    <col min="7418" max="7418" width="12.7109375" style="145" customWidth="1"/>
    <col min="7419" max="7419" width="19.28515625" style="145" customWidth="1"/>
    <col min="7420" max="7420" width="13.140625" style="145" customWidth="1"/>
    <col min="7421" max="7421" width="21.7109375" style="145" customWidth="1"/>
    <col min="7422" max="7422" width="14" style="145" customWidth="1"/>
    <col min="7423" max="7672" width="9.140625" style="145"/>
    <col min="7673" max="7673" width="32.28515625" style="145" customWidth="1"/>
    <col min="7674" max="7674" width="12.7109375" style="145" customWidth="1"/>
    <col min="7675" max="7675" width="19.28515625" style="145" customWidth="1"/>
    <col min="7676" max="7676" width="13.140625" style="145" customWidth="1"/>
    <col min="7677" max="7677" width="21.7109375" style="145" customWidth="1"/>
    <col min="7678" max="7678" width="14" style="145" customWidth="1"/>
    <col min="7679" max="7928" width="9.140625" style="145"/>
    <col min="7929" max="7929" width="32.28515625" style="145" customWidth="1"/>
    <col min="7930" max="7930" width="12.7109375" style="145" customWidth="1"/>
    <col min="7931" max="7931" width="19.28515625" style="145" customWidth="1"/>
    <col min="7932" max="7932" width="13.140625" style="145" customWidth="1"/>
    <col min="7933" max="7933" width="21.7109375" style="145" customWidth="1"/>
    <col min="7934" max="7934" width="14" style="145" customWidth="1"/>
    <col min="7935" max="8184" width="9.140625" style="145"/>
    <col min="8185" max="8185" width="32.28515625" style="145" customWidth="1"/>
    <col min="8186" max="8186" width="12.7109375" style="145" customWidth="1"/>
    <col min="8187" max="8187" width="19.28515625" style="145" customWidth="1"/>
    <col min="8188" max="8188" width="13.140625" style="145" customWidth="1"/>
    <col min="8189" max="8189" width="21.7109375" style="145" customWidth="1"/>
    <col min="8190" max="8190" width="14" style="145" customWidth="1"/>
    <col min="8191" max="8440" width="9.140625" style="145"/>
    <col min="8441" max="8441" width="32.28515625" style="145" customWidth="1"/>
    <col min="8442" max="8442" width="12.7109375" style="145" customWidth="1"/>
    <col min="8443" max="8443" width="19.28515625" style="145" customWidth="1"/>
    <col min="8444" max="8444" width="13.140625" style="145" customWidth="1"/>
    <col min="8445" max="8445" width="21.7109375" style="145" customWidth="1"/>
    <col min="8446" max="8446" width="14" style="145" customWidth="1"/>
    <col min="8447" max="8696" width="9.140625" style="145"/>
    <col min="8697" max="8697" width="32.28515625" style="145" customWidth="1"/>
    <col min="8698" max="8698" width="12.7109375" style="145" customWidth="1"/>
    <col min="8699" max="8699" width="19.28515625" style="145" customWidth="1"/>
    <col min="8700" max="8700" width="13.140625" style="145" customWidth="1"/>
    <col min="8701" max="8701" width="21.7109375" style="145" customWidth="1"/>
    <col min="8702" max="8702" width="14" style="145" customWidth="1"/>
    <col min="8703" max="8952" width="9.140625" style="145"/>
    <col min="8953" max="8953" width="32.28515625" style="145" customWidth="1"/>
    <col min="8954" max="8954" width="12.7109375" style="145" customWidth="1"/>
    <col min="8955" max="8955" width="19.28515625" style="145" customWidth="1"/>
    <col min="8956" max="8956" width="13.140625" style="145" customWidth="1"/>
    <col min="8957" max="8957" width="21.7109375" style="145" customWidth="1"/>
    <col min="8958" max="8958" width="14" style="145" customWidth="1"/>
    <col min="8959" max="9208" width="9.140625" style="145"/>
    <col min="9209" max="9209" width="32.28515625" style="145" customWidth="1"/>
    <col min="9210" max="9210" width="12.7109375" style="145" customWidth="1"/>
    <col min="9211" max="9211" width="19.28515625" style="145" customWidth="1"/>
    <col min="9212" max="9212" width="13.140625" style="145" customWidth="1"/>
    <col min="9213" max="9213" width="21.7109375" style="145" customWidth="1"/>
    <col min="9214" max="9214" width="14" style="145" customWidth="1"/>
    <col min="9215" max="9464" width="9.140625" style="145"/>
    <col min="9465" max="9465" width="32.28515625" style="145" customWidth="1"/>
    <col min="9466" max="9466" width="12.7109375" style="145" customWidth="1"/>
    <col min="9467" max="9467" width="19.28515625" style="145" customWidth="1"/>
    <col min="9468" max="9468" width="13.140625" style="145" customWidth="1"/>
    <col min="9469" max="9469" width="21.7109375" style="145" customWidth="1"/>
    <col min="9470" max="9470" width="14" style="145" customWidth="1"/>
    <col min="9471" max="9720" width="9.140625" style="145"/>
    <col min="9721" max="9721" width="32.28515625" style="145" customWidth="1"/>
    <col min="9722" max="9722" width="12.7109375" style="145" customWidth="1"/>
    <col min="9723" max="9723" width="19.28515625" style="145" customWidth="1"/>
    <col min="9724" max="9724" width="13.140625" style="145" customWidth="1"/>
    <col min="9725" max="9725" width="21.7109375" style="145" customWidth="1"/>
    <col min="9726" max="9726" width="14" style="145" customWidth="1"/>
    <col min="9727" max="9976" width="9.140625" style="145"/>
    <col min="9977" max="9977" width="32.28515625" style="145" customWidth="1"/>
    <col min="9978" max="9978" width="12.7109375" style="145" customWidth="1"/>
    <col min="9979" max="9979" width="19.28515625" style="145" customWidth="1"/>
    <col min="9980" max="9980" width="13.140625" style="145" customWidth="1"/>
    <col min="9981" max="9981" width="21.7109375" style="145" customWidth="1"/>
    <col min="9982" max="9982" width="14" style="145" customWidth="1"/>
    <col min="9983" max="10232" width="9.140625" style="145"/>
    <col min="10233" max="10233" width="32.28515625" style="145" customWidth="1"/>
    <col min="10234" max="10234" width="12.7109375" style="145" customWidth="1"/>
    <col min="10235" max="10235" width="19.28515625" style="145" customWidth="1"/>
    <col min="10236" max="10236" width="13.140625" style="145" customWidth="1"/>
    <col min="10237" max="10237" width="21.7109375" style="145" customWidth="1"/>
    <col min="10238" max="10238" width="14" style="145" customWidth="1"/>
    <col min="10239" max="10488" width="9.140625" style="145"/>
    <col min="10489" max="10489" width="32.28515625" style="145" customWidth="1"/>
    <col min="10490" max="10490" width="12.7109375" style="145" customWidth="1"/>
    <col min="10491" max="10491" width="19.28515625" style="145" customWidth="1"/>
    <col min="10492" max="10492" width="13.140625" style="145" customWidth="1"/>
    <col min="10493" max="10493" width="21.7109375" style="145" customWidth="1"/>
    <col min="10494" max="10494" width="14" style="145" customWidth="1"/>
    <col min="10495" max="10744" width="9.140625" style="145"/>
    <col min="10745" max="10745" width="32.28515625" style="145" customWidth="1"/>
    <col min="10746" max="10746" width="12.7109375" style="145" customWidth="1"/>
    <col min="10747" max="10747" width="19.28515625" style="145" customWidth="1"/>
    <col min="10748" max="10748" width="13.140625" style="145" customWidth="1"/>
    <col min="10749" max="10749" width="21.7109375" style="145" customWidth="1"/>
    <col min="10750" max="10750" width="14" style="145" customWidth="1"/>
    <col min="10751" max="11000" width="9.140625" style="145"/>
    <col min="11001" max="11001" width="32.28515625" style="145" customWidth="1"/>
    <col min="11002" max="11002" width="12.7109375" style="145" customWidth="1"/>
    <col min="11003" max="11003" width="19.28515625" style="145" customWidth="1"/>
    <col min="11004" max="11004" width="13.140625" style="145" customWidth="1"/>
    <col min="11005" max="11005" width="21.7109375" style="145" customWidth="1"/>
    <col min="11006" max="11006" width="14" style="145" customWidth="1"/>
    <col min="11007" max="11256" width="9.140625" style="145"/>
    <col min="11257" max="11257" width="32.28515625" style="145" customWidth="1"/>
    <col min="11258" max="11258" width="12.7109375" style="145" customWidth="1"/>
    <col min="11259" max="11259" width="19.28515625" style="145" customWidth="1"/>
    <col min="11260" max="11260" width="13.140625" style="145" customWidth="1"/>
    <col min="11261" max="11261" width="21.7109375" style="145" customWidth="1"/>
    <col min="11262" max="11262" width="14" style="145" customWidth="1"/>
    <col min="11263" max="11512" width="9.140625" style="145"/>
    <col min="11513" max="11513" width="32.28515625" style="145" customWidth="1"/>
    <col min="11514" max="11514" width="12.7109375" style="145" customWidth="1"/>
    <col min="11515" max="11515" width="19.28515625" style="145" customWidth="1"/>
    <col min="11516" max="11516" width="13.140625" style="145" customWidth="1"/>
    <col min="11517" max="11517" width="21.7109375" style="145" customWidth="1"/>
    <col min="11518" max="11518" width="14" style="145" customWidth="1"/>
    <col min="11519" max="11768" width="9.140625" style="145"/>
    <col min="11769" max="11769" width="32.28515625" style="145" customWidth="1"/>
    <col min="11770" max="11770" width="12.7109375" style="145" customWidth="1"/>
    <col min="11771" max="11771" width="19.28515625" style="145" customWidth="1"/>
    <col min="11772" max="11772" width="13.140625" style="145" customWidth="1"/>
    <col min="11773" max="11773" width="21.7109375" style="145" customWidth="1"/>
    <col min="11774" max="11774" width="14" style="145" customWidth="1"/>
    <col min="11775" max="12024" width="9.140625" style="145"/>
    <col min="12025" max="12025" width="32.28515625" style="145" customWidth="1"/>
    <col min="12026" max="12026" width="12.7109375" style="145" customWidth="1"/>
    <col min="12027" max="12027" width="19.28515625" style="145" customWidth="1"/>
    <col min="12028" max="12028" width="13.140625" style="145" customWidth="1"/>
    <col min="12029" max="12029" width="21.7109375" style="145" customWidth="1"/>
    <col min="12030" max="12030" width="14" style="145" customWidth="1"/>
    <col min="12031" max="12280" width="9.140625" style="145"/>
    <col min="12281" max="12281" width="32.28515625" style="145" customWidth="1"/>
    <col min="12282" max="12282" width="12.7109375" style="145" customWidth="1"/>
    <col min="12283" max="12283" width="19.28515625" style="145" customWidth="1"/>
    <col min="12284" max="12284" width="13.140625" style="145" customWidth="1"/>
    <col min="12285" max="12285" width="21.7109375" style="145" customWidth="1"/>
    <col min="12286" max="12286" width="14" style="145" customWidth="1"/>
    <col min="12287" max="12536" width="9.140625" style="145"/>
    <col min="12537" max="12537" width="32.28515625" style="145" customWidth="1"/>
    <col min="12538" max="12538" width="12.7109375" style="145" customWidth="1"/>
    <col min="12539" max="12539" width="19.28515625" style="145" customWidth="1"/>
    <col min="12540" max="12540" width="13.140625" style="145" customWidth="1"/>
    <col min="12541" max="12541" width="21.7109375" style="145" customWidth="1"/>
    <col min="12542" max="12542" width="14" style="145" customWidth="1"/>
    <col min="12543" max="12792" width="9.140625" style="145"/>
    <col min="12793" max="12793" width="32.28515625" style="145" customWidth="1"/>
    <col min="12794" max="12794" width="12.7109375" style="145" customWidth="1"/>
    <col min="12795" max="12795" width="19.28515625" style="145" customWidth="1"/>
    <col min="12796" max="12796" width="13.140625" style="145" customWidth="1"/>
    <col min="12797" max="12797" width="21.7109375" style="145" customWidth="1"/>
    <col min="12798" max="12798" width="14" style="145" customWidth="1"/>
    <col min="12799" max="13048" width="9.140625" style="145"/>
    <col min="13049" max="13049" width="32.28515625" style="145" customWidth="1"/>
    <col min="13050" max="13050" width="12.7109375" style="145" customWidth="1"/>
    <col min="13051" max="13051" width="19.28515625" style="145" customWidth="1"/>
    <col min="13052" max="13052" width="13.140625" style="145" customWidth="1"/>
    <col min="13053" max="13053" width="21.7109375" style="145" customWidth="1"/>
    <col min="13054" max="13054" width="14" style="145" customWidth="1"/>
    <col min="13055" max="13304" width="9.140625" style="145"/>
    <col min="13305" max="13305" width="32.28515625" style="145" customWidth="1"/>
    <col min="13306" max="13306" width="12.7109375" style="145" customWidth="1"/>
    <col min="13307" max="13307" width="19.28515625" style="145" customWidth="1"/>
    <col min="13308" max="13308" width="13.140625" style="145" customWidth="1"/>
    <col min="13309" max="13309" width="21.7109375" style="145" customWidth="1"/>
    <col min="13310" max="13310" width="14" style="145" customWidth="1"/>
    <col min="13311" max="13560" width="9.140625" style="145"/>
    <col min="13561" max="13561" width="32.28515625" style="145" customWidth="1"/>
    <col min="13562" max="13562" width="12.7109375" style="145" customWidth="1"/>
    <col min="13563" max="13563" width="19.28515625" style="145" customWidth="1"/>
    <col min="13564" max="13564" width="13.140625" style="145" customWidth="1"/>
    <col min="13565" max="13565" width="21.7109375" style="145" customWidth="1"/>
    <col min="13566" max="13566" width="14" style="145" customWidth="1"/>
    <col min="13567" max="13816" width="9.140625" style="145"/>
    <col min="13817" max="13817" width="32.28515625" style="145" customWidth="1"/>
    <col min="13818" max="13818" width="12.7109375" style="145" customWidth="1"/>
    <col min="13819" max="13819" width="19.28515625" style="145" customWidth="1"/>
    <col min="13820" max="13820" width="13.140625" style="145" customWidth="1"/>
    <col min="13821" max="13821" width="21.7109375" style="145" customWidth="1"/>
    <col min="13822" max="13822" width="14" style="145" customWidth="1"/>
    <col min="13823" max="14072" width="9.140625" style="145"/>
    <col min="14073" max="14073" width="32.28515625" style="145" customWidth="1"/>
    <col min="14074" max="14074" width="12.7109375" style="145" customWidth="1"/>
    <col min="14075" max="14075" width="19.28515625" style="145" customWidth="1"/>
    <col min="14076" max="14076" width="13.140625" style="145" customWidth="1"/>
    <col min="14077" max="14077" width="21.7109375" style="145" customWidth="1"/>
    <col min="14078" max="14078" width="14" style="145" customWidth="1"/>
    <col min="14079" max="14328" width="9.140625" style="145"/>
    <col min="14329" max="14329" width="32.28515625" style="145" customWidth="1"/>
    <col min="14330" max="14330" width="12.7109375" style="145" customWidth="1"/>
    <col min="14331" max="14331" width="19.28515625" style="145" customWidth="1"/>
    <col min="14332" max="14332" width="13.140625" style="145" customWidth="1"/>
    <col min="14333" max="14333" width="21.7109375" style="145" customWidth="1"/>
    <col min="14334" max="14334" width="14" style="145" customWidth="1"/>
    <col min="14335" max="14584" width="9.140625" style="145"/>
    <col min="14585" max="14585" width="32.28515625" style="145" customWidth="1"/>
    <col min="14586" max="14586" width="12.7109375" style="145" customWidth="1"/>
    <col min="14587" max="14587" width="19.28515625" style="145" customWidth="1"/>
    <col min="14588" max="14588" width="13.140625" style="145" customWidth="1"/>
    <col min="14589" max="14589" width="21.7109375" style="145" customWidth="1"/>
    <col min="14590" max="14590" width="14" style="145" customWidth="1"/>
    <col min="14591" max="14840" width="9.140625" style="145"/>
    <col min="14841" max="14841" width="32.28515625" style="145" customWidth="1"/>
    <col min="14842" max="14842" width="12.7109375" style="145" customWidth="1"/>
    <col min="14843" max="14843" width="19.28515625" style="145" customWidth="1"/>
    <col min="14844" max="14844" width="13.140625" style="145" customWidth="1"/>
    <col min="14845" max="14845" width="21.7109375" style="145" customWidth="1"/>
    <col min="14846" max="14846" width="14" style="145" customWidth="1"/>
    <col min="14847" max="15096" width="9.140625" style="145"/>
    <col min="15097" max="15097" width="32.28515625" style="145" customWidth="1"/>
    <col min="15098" max="15098" width="12.7109375" style="145" customWidth="1"/>
    <col min="15099" max="15099" width="19.28515625" style="145" customWidth="1"/>
    <col min="15100" max="15100" width="13.140625" style="145" customWidth="1"/>
    <col min="15101" max="15101" width="21.7109375" style="145" customWidth="1"/>
    <col min="15102" max="15102" width="14" style="145" customWidth="1"/>
    <col min="15103" max="15352" width="9.140625" style="145"/>
    <col min="15353" max="15353" width="32.28515625" style="145" customWidth="1"/>
    <col min="15354" max="15354" width="12.7109375" style="145" customWidth="1"/>
    <col min="15355" max="15355" width="19.28515625" style="145" customWidth="1"/>
    <col min="15356" max="15356" width="13.140625" style="145" customWidth="1"/>
    <col min="15357" max="15357" width="21.7109375" style="145" customWidth="1"/>
    <col min="15358" max="15358" width="14" style="145" customWidth="1"/>
    <col min="15359" max="15608" width="9.140625" style="145"/>
    <col min="15609" max="15609" width="32.28515625" style="145" customWidth="1"/>
    <col min="15610" max="15610" width="12.7109375" style="145" customWidth="1"/>
    <col min="15611" max="15611" width="19.28515625" style="145" customWidth="1"/>
    <col min="15612" max="15612" width="13.140625" style="145" customWidth="1"/>
    <col min="15613" max="15613" width="21.7109375" style="145" customWidth="1"/>
    <col min="15614" max="15614" width="14" style="145" customWidth="1"/>
    <col min="15615" max="15864" width="9.140625" style="145"/>
    <col min="15865" max="15865" width="32.28515625" style="145" customWidth="1"/>
    <col min="15866" max="15866" width="12.7109375" style="145" customWidth="1"/>
    <col min="15867" max="15867" width="19.28515625" style="145" customWidth="1"/>
    <col min="15868" max="15868" width="13.140625" style="145" customWidth="1"/>
    <col min="15869" max="15869" width="21.7109375" style="145" customWidth="1"/>
    <col min="15870" max="15870" width="14" style="145" customWidth="1"/>
    <col min="15871" max="16120" width="9.140625" style="145"/>
    <col min="16121" max="16121" width="32.28515625" style="145" customWidth="1"/>
    <col min="16122" max="16122" width="12.7109375" style="145" customWidth="1"/>
    <col min="16123" max="16123" width="19.28515625" style="145" customWidth="1"/>
    <col min="16124" max="16124" width="13.140625" style="145" customWidth="1"/>
    <col min="16125" max="16125" width="21.7109375" style="145" customWidth="1"/>
    <col min="16126" max="16126" width="14" style="145" customWidth="1"/>
    <col min="16127" max="16384" width="9.140625" style="145"/>
  </cols>
  <sheetData>
    <row r="1" spans="1:5" ht="15.75" x14ac:dyDescent="0.25">
      <c r="A1" s="143"/>
      <c r="B1" s="144"/>
      <c r="C1" s="144"/>
    </row>
    <row r="2" spans="1:5" ht="15.75" x14ac:dyDescent="0.25">
      <c r="A2" s="143"/>
      <c r="B2" s="144"/>
      <c r="C2" s="144"/>
    </row>
    <row r="3" spans="1:5" ht="15.75" x14ac:dyDescent="0.25">
      <c r="A3" s="143"/>
      <c r="D3" s="144"/>
      <c r="E3" s="144"/>
    </row>
    <row r="4" spans="1:5" ht="15" x14ac:dyDescent="0.25">
      <c r="A4" s="189" t="s">
        <v>70</v>
      </c>
      <c r="B4" s="193"/>
      <c r="C4" s="193"/>
      <c r="D4" s="193"/>
      <c r="E4" s="146"/>
    </row>
    <row r="5" spans="1:5" ht="15" x14ac:dyDescent="0.25">
      <c r="A5" s="189" t="s">
        <v>108</v>
      </c>
      <c r="B5" s="194"/>
      <c r="C5" s="194"/>
      <c r="D5" s="194"/>
      <c r="E5" s="147"/>
    </row>
    <row r="6" spans="1:5" ht="15" x14ac:dyDescent="0.25">
      <c r="A6" s="148"/>
      <c r="B6" s="147"/>
      <c r="C6" s="147"/>
      <c r="D6" s="147"/>
      <c r="E6" s="147"/>
    </row>
    <row r="7" spans="1:5" s="152" customFormat="1" ht="45" x14ac:dyDescent="0.25">
      <c r="A7" s="149"/>
      <c r="B7" s="150" t="s">
        <v>109</v>
      </c>
      <c r="C7" s="150" t="s">
        <v>110</v>
      </c>
      <c r="D7" s="150" t="s">
        <v>111</v>
      </c>
      <c r="E7" s="151" t="s">
        <v>112</v>
      </c>
    </row>
    <row r="8" spans="1:5" s="152" customFormat="1" ht="15" x14ac:dyDescent="0.25">
      <c r="A8" s="153"/>
      <c r="B8" s="154"/>
      <c r="C8" s="154"/>
      <c r="D8" s="154"/>
      <c r="E8" s="154"/>
    </row>
    <row r="9" spans="1:5" ht="15" customHeight="1" x14ac:dyDescent="0.25">
      <c r="A9" s="155" t="s">
        <v>113</v>
      </c>
      <c r="B9" s="156">
        <v>1080814</v>
      </c>
      <c r="C9" s="156">
        <v>0</v>
      </c>
      <c r="D9" s="156">
        <v>56348</v>
      </c>
      <c r="E9" s="156">
        <f>SUM(B9:D9)</f>
        <v>1137162</v>
      </c>
    </row>
    <row r="10" spans="1:5" ht="14.25" x14ac:dyDescent="0.2">
      <c r="A10" s="154" t="s">
        <v>114</v>
      </c>
      <c r="B10" s="157">
        <v>308</v>
      </c>
      <c r="C10" s="157"/>
      <c r="D10" s="157">
        <v>0</v>
      </c>
      <c r="E10" s="158">
        <f t="shared" ref="E10:E19" si="0">SUM(B10:D10)</f>
        <v>308</v>
      </c>
    </row>
    <row r="11" spans="1:5" ht="28.5" x14ac:dyDescent="0.2">
      <c r="A11" s="159" t="s">
        <v>115</v>
      </c>
      <c r="B11" s="157">
        <v>0</v>
      </c>
      <c r="C11" s="157"/>
      <c r="D11" s="157">
        <v>175308</v>
      </c>
      <c r="E11" s="160">
        <f t="shared" si="0"/>
        <v>175308</v>
      </c>
    </row>
    <row r="12" spans="1:5" ht="14.25" x14ac:dyDescent="0.2">
      <c r="A12" s="154" t="s">
        <v>116</v>
      </c>
      <c r="B12" s="157">
        <v>0</v>
      </c>
      <c r="C12" s="157"/>
      <c r="D12" s="157">
        <v>-4</v>
      </c>
      <c r="E12" s="157">
        <f t="shared" si="0"/>
        <v>-4</v>
      </c>
    </row>
    <row r="13" spans="1:5" ht="57" x14ac:dyDescent="0.2">
      <c r="A13" s="159" t="s">
        <v>117</v>
      </c>
      <c r="B13" s="157">
        <v>45234</v>
      </c>
      <c r="C13" s="157"/>
      <c r="D13" s="157">
        <v>-45234</v>
      </c>
      <c r="E13" s="157">
        <f t="shared" si="0"/>
        <v>0</v>
      </c>
    </row>
    <row r="14" spans="1:5" ht="15" customHeight="1" x14ac:dyDescent="0.25">
      <c r="A14" s="155" t="s">
        <v>118</v>
      </c>
      <c r="B14" s="161">
        <f>SUM(B9:B13)</f>
        <v>1126356</v>
      </c>
      <c r="C14" s="162">
        <f>SUM(C9:C13)</f>
        <v>0</v>
      </c>
      <c r="D14" s="162">
        <f>SUM(D9:D13)</f>
        <v>186418</v>
      </c>
      <c r="E14" s="163">
        <f t="shared" si="0"/>
        <v>1312774</v>
      </c>
    </row>
    <row r="15" spans="1:5" ht="14.25" x14ac:dyDescent="0.2">
      <c r="A15" s="154" t="s">
        <v>114</v>
      </c>
      <c r="B15" s="157">
        <v>0</v>
      </c>
      <c r="C15" s="157"/>
      <c r="D15" s="157"/>
      <c r="E15" s="158">
        <f t="shared" si="0"/>
        <v>0</v>
      </c>
    </row>
    <row r="16" spans="1:5" ht="28.5" x14ac:dyDescent="0.2">
      <c r="A16" s="159" t="s">
        <v>115</v>
      </c>
      <c r="B16" s="157">
        <v>0</v>
      </c>
      <c r="C16" s="157"/>
      <c r="D16" s="157">
        <v>201821</v>
      </c>
      <c r="E16" s="160">
        <f t="shared" si="0"/>
        <v>201821</v>
      </c>
    </row>
    <row r="17" spans="1:6" ht="14.25" x14ac:dyDescent="0.2">
      <c r="A17" s="154" t="s">
        <v>116</v>
      </c>
      <c r="B17" s="157">
        <v>0</v>
      </c>
      <c r="C17" s="157"/>
      <c r="D17" s="157">
        <v>-6</v>
      </c>
      <c r="E17" s="157">
        <f t="shared" si="0"/>
        <v>-6</v>
      </c>
    </row>
    <row r="18" spans="1:6" ht="57" x14ac:dyDescent="0.2">
      <c r="A18" s="159" t="s">
        <v>117</v>
      </c>
      <c r="B18" s="157">
        <v>175302</v>
      </c>
      <c r="C18" s="157"/>
      <c r="D18" s="157">
        <v>-175302</v>
      </c>
      <c r="E18" s="157">
        <f t="shared" si="0"/>
        <v>0</v>
      </c>
    </row>
    <row r="19" spans="1:6" ht="15" x14ac:dyDescent="0.25">
      <c r="A19" s="155" t="s">
        <v>119</v>
      </c>
      <c r="B19" s="162">
        <f>B14+B15+B16+B17+B18</f>
        <v>1301658</v>
      </c>
      <c r="C19" s="162">
        <f t="shared" ref="C19:D19" si="1">C14+C15+C16+C17+C18</f>
        <v>0</v>
      </c>
      <c r="D19" s="162">
        <f t="shared" si="1"/>
        <v>212931</v>
      </c>
      <c r="E19" s="163">
        <f t="shared" si="0"/>
        <v>1514589</v>
      </c>
    </row>
    <row r="20" spans="1:6" ht="15" x14ac:dyDescent="0.25">
      <c r="A20" s="164"/>
      <c r="B20" s="165"/>
      <c r="C20" s="165"/>
      <c r="D20" s="165"/>
      <c r="E20" s="166"/>
    </row>
    <row r="21" spans="1:6" ht="15" x14ac:dyDescent="0.25">
      <c r="A21" s="164"/>
      <c r="B21" s="165"/>
      <c r="C21" s="165"/>
      <c r="D21" s="165"/>
      <c r="E21" s="166"/>
    </row>
    <row r="22" spans="1:6" ht="15" x14ac:dyDescent="0.25">
      <c r="A22" s="167" t="s">
        <v>50</v>
      </c>
      <c r="B22" s="3"/>
      <c r="C22" s="3"/>
      <c r="D22" s="168"/>
      <c r="E22" s="102" t="s">
        <v>51</v>
      </c>
    </row>
    <row r="23" spans="1:6" ht="14.25" x14ac:dyDescent="0.2">
      <c r="A23" s="167"/>
      <c r="B23" s="3"/>
      <c r="C23" s="3"/>
      <c r="D23" s="147"/>
      <c r="E23" s="102"/>
    </row>
    <row r="24" spans="1:6" ht="15" x14ac:dyDescent="0.25">
      <c r="A24" s="167"/>
      <c r="B24" s="3"/>
      <c r="C24" s="3"/>
      <c r="D24" s="168"/>
      <c r="E24" s="102"/>
    </row>
    <row r="25" spans="1:6" ht="15" x14ac:dyDescent="0.25">
      <c r="A25" s="102" t="s">
        <v>52</v>
      </c>
      <c r="B25" s="142"/>
      <c r="C25" s="102"/>
      <c r="D25" s="168"/>
      <c r="E25" s="102" t="s">
        <v>53</v>
      </c>
    </row>
    <row r="26" spans="1:6" ht="14.25" x14ac:dyDescent="0.2">
      <c r="A26" s="169"/>
      <c r="B26" s="170"/>
      <c r="C26" s="170"/>
      <c r="D26" s="170"/>
      <c r="E26" s="170"/>
    </row>
    <row r="27" spans="1:6" ht="14.25" x14ac:dyDescent="0.2">
      <c r="A27" s="85"/>
      <c r="B27" s="171"/>
      <c r="C27" s="171"/>
      <c r="D27" s="147"/>
      <c r="E27" s="147"/>
    </row>
    <row r="28" spans="1:6" ht="14.25" x14ac:dyDescent="0.2">
      <c r="A28" s="85"/>
      <c r="B28" s="85"/>
      <c r="C28" s="85"/>
      <c r="D28" s="147"/>
      <c r="E28" s="147"/>
    </row>
    <row r="29" spans="1:6" x14ac:dyDescent="0.2">
      <c r="A29"/>
      <c r="B29" s="172"/>
      <c r="C29" s="172"/>
      <c r="F29" s="173"/>
    </row>
    <row r="30" spans="1:6" x14ac:dyDescent="0.2">
      <c r="A30"/>
      <c r="B30"/>
      <c r="C30"/>
    </row>
    <row r="31" spans="1:6" x14ac:dyDescent="0.2">
      <c r="A31" s="174"/>
      <c r="B31" s="174"/>
      <c r="C31" s="174"/>
      <c r="D31" s="175"/>
      <c r="E31" s="175"/>
    </row>
    <row r="32" spans="1:6" x14ac:dyDescent="0.2">
      <c r="A32"/>
      <c r="B32"/>
      <c r="C32"/>
    </row>
    <row r="33" spans="1:3" x14ac:dyDescent="0.2">
      <c r="A33" s="176"/>
      <c r="B33" s="176"/>
      <c r="C33" s="176"/>
    </row>
    <row r="34" spans="1:3" x14ac:dyDescent="0.2">
      <c r="A34" s="152"/>
    </row>
  </sheetData>
  <mergeCells count="2">
    <mergeCell ref="A4:D4"/>
    <mergeCell ref="A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22" workbookViewId="0">
      <selection activeCell="A20" sqref="A20"/>
    </sheetView>
  </sheetViews>
  <sheetFormatPr defaultRowHeight="12.75" x14ac:dyDescent="0.2"/>
  <cols>
    <col min="1" max="1" width="150.5703125" customWidth="1"/>
  </cols>
  <sheetData>
    <row r="1" spans="1:1" ht="15.75" x14ac:dyDescent="0.25">
      <c r="A1" s="178" t="s">
        <v>120</v>
      </c>
    </row>
    <row r="3" spans="1:1" ht="15.75" x14ac:dyDescent="0.2">
      <c r="A3" s="179" t="s">
        <v>121</v>
      </c>
    </row>
    <row r="4" spans="1:1" ht="15.75" x14ac:dyDescent="0.2">
      <c r="A4" s="179" t="s">
        <v>122</v>
      </c>
    </row>
    <row r="5" spans="1:1" ht="15.75" x14ac:dyDescent="0.2">
      <c r="A5" s="179" t="s">
        <v>123</v>
      </c>
    </row>
    <row r="6" spans="1:1" ht="15.75" x14ac:dyDescent="0.2">
      <c r="A6" s="179" t="s">
        <v>124</v>
      </c>
    </row>
    <row r="8" spans="1:1" ht="31.5" x14ac:dyDescent="0.2">
      <c r="A8" s="180" t="s">
        <v>125</v>
      </c>
    </row>
    <row r="9" spans="1:1" ht="15.75" x14ac:dyDescent="0.2">
      <c r="A9" s="180" t="s">
        <v>126</v>
      </c>
    </row>
    <row r="10" spans="1:1" ht="31.5" x14ac:dyDescent="0.2">
      <c r="A10" s="180" t="s">
        <v>127</v>
      </c>
    </row>
    <row r="11" spans="1:1" ht="31.5" x14ac:dyDescent="0.2">
      <c r="A11" s="180" t="s">
        <v>128</v>
      </c>
    </row>
    <row r="12" spans="1:1" ht="15.75" x14ac:dyDescent="0.2">
      <c r="A12" s="180" t="s">
        <v>129</v>
      </c>
    </row>
    <row r="13" spans="1:1" ht="15.75" x14ac:dyDescent="0.2">
      <c r="A13" s="180" t="s">
        <v>130</v>
      </c>
    </row>
    <row r="14" spans="1:1" ht="162" customHeight="1" x14ac:dyDescent="0.2">
      <c r="A14" s="182" t="s">
        <v>131</v>
      </c>
    </row>
    <row r="15" spans="1:1" ht="60" customHeight="1" x14ac:dyDescent="0.25">
      <c r="A15" s="183" t="s">
        <v>132</v>
      </c>
    </row>
    <row r="16" spans="1:1" ht="31.5" x14ac:dyDescent="0.2">
      <c r="A16" s="180" t="s">
        <v>133</v>
      </c>
    </row>
    <row r="17" spans="1:1" ht="15.75" x14ac:dyDescent="0.25">
      <c r="A17" s="177" t="s">
        <v>134</v>
      </c>
    </row>
    <row r="18" spans="1:1" ht="15.75" x14ac:dyDescent="0.25">
      <c r="A18" s="177" t="s">
        <v>135</v>
      </c>
    </row>
    <row r="19" spans="1:1" ht="15.75" x14ac:dyDescent="0.25">
      <c r="A19" s="177" t="s">
        <v>136</v>
      </c>
    </row>
    <row r="20" spans="1:1" ht="31.5" x14ac:dyDescent="0.25">
      <c r="A20" s="183" t="s">
        <v>137</v>
      </c>
    </row>
    <row r="21" spans="1:1" ht="15.75" x14ac:dyDescent="0.25">
      <c r="A21" s="177" t="s">
        <v>138</v>
      </c>
    </row>
    <row r="22" spans="1:1" ht="15.75" x14ac:dyDescent="0.25">
      <c r="A22" s="177" t="s">
        <v>139</v>
      </c>
    </row>
    <row r="23" spans="1:1" ht="15.75" x14ac:dyDescent="0.25">
      <c r="A23" s="177" t="s">
        <v>140</v>
      </c>
    </row>
    <row r="24" spans="1:1" ht="15.75" x14ac:dyDescent="0.25">
      <c r="A24" s="177" t="s">
        <v>141</v>
      </c>
    </row>
    <row r="25" spans="1:1" ht="15.75" x14ac:dyDescent="0.25">
      <c r="A25" s="177" t="s">
        <v>142</v>
      </c>
    </row>
    <row r="26" spans="1:1" ht="15.75" x14ac:dyDescent="0.25">
      <c r="A26" s="177" t="s">
        <v>143</v>
      </c>
    </row>
    <row r="27" spans="1:1" ht="31.5" x14ac:dyDescent="0.25">
      <c r="A27" s="183" t="s">
        <v>144</v>
      </c>
    </row>
    <row r="28" spans="1:1" ht="31.5" x14ac:dyDescent="0.25">
      <c r="A28" s="183" t="s">
        <v>145</v>
      </c>
    </row>
    <row r="29" spans="1:1" ht="31.5" x14ac:dyDescent="0.25">
      <c r="A29" s="183" t="s">
        <v>146</v>
      </c>
    </row>
    <row r="30" spans="1:1" ht="31.5" x14ac:dyDescent="0.25">
      <c r="A30" s="183" t="s">
        <v>147</v>
      </c>
    </row>
    <row r="31" spans="1:1" ht="31.5" x14ac:dyDescent="0.25">
      <c r="A31" s="183" t="s">
        <v>148</v>
      </c>
    </row>
    <row r="32" spans="1:1" ht="15.75" x14ac:dyDescent="0.25">
      <c r="A32" s="177" t="s">
        <v>149</v>
      </c>
    </row>
    <row r="33" spans="1:1" ht="33.75" customHeight="1" x14ac:dyDescent="0.2"/>
    <row r="34" spans="1:1" ht="32.25" customHeight="1" x14ac:dyDescent="0.2">
      <c r="A34" s="181" t="s">
        <v>150</v>
      </c>
    </row>
    <row r="35" spans="1:1" x14ac:dyDescent="0.2">
      <c r="A35" s="184" t="s">
        <v>151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10" workbookViewId="0">
      <selection activeCell="C24" sqref="C24"/>
    </sheetView>
  </sheetViews>
  <sheetFormatPr defaultRowHeight="12.75" x14ac:dyDescent="0.2"/>
  <cols>
    <col min="1" max="1" width="35.42578125" customWidth="1"/>
    <col min="2" max="2" width="41.7109375" customWidth="1"/>
    <col min="3" max="3" width="35.5703125" customWidth="1"/>
    <col min="4" max="4" width="19.140625" customWidth="1"/>
    <col min="5" max="5" width="21.140625" customWidth="1"/>
  </cols>
  <sheetData>
    <row r="1" spans="1:3" ht="15" x14ac:dyDescent="0.25">
      <c r="C1" s="195" t="s">
        <v>152</v>
      </c>
    </row>
    <row r="2" spans="1:3" ht="15" x14ac:dyDescent="0.25">
      <c r="C2" s="195" t="s">
        <v>153</v>
      </c>
    </row>
    <row r="3" spans="1:3" ht="15" x14ac:dyDescent="0.25">
      <c r="C3" s="195" t="s">
        <v>154</v>
      </c>
    </row>
    <row r="4" spans="1:3" ht="15" x14ac:dyDescent="0.25">
      <c r="C4" s="195" t="s">
        <v>155</v>
      </c>
    </row>
    <row r="5" spans="1:3" ht="15" x14ac:dyDescent="0.25">
      <c r="C5" s="195" t="s">
        <v>156</v>
      </c>
    </row>
    <row r="7" spans="1:3" ht="15.75" x14ac:dyDescent="0.2">
      <c r="B7" s="196" t="s">
        <v>157</v>
      </c>
    </row>
    <row r="8" spans="1:3" ht="15" x14ac:dyDescent="0.25">
      <c r="B8" s="195" t="s">
        <v>158</v>
      </c>
    </row>
    <row r="9" spans="1:3" ht="15" x14ac:dyDescent="0.2">
      <c r="B9" s="197" t="s">
        <v>159</v>
      </c>
    </row>
    <row r="10" spans="1:3" ht="15" x14ac:dyDescent="0.2">
      <c r="B10" s="197" t="s">
        <v>160</v>
      </c>
    </row>
    <row r="12" spans="1:3" ht="15" x14ac:dyDescent="0.25">
      <c r="A12" s="199" t="s">
        <v>161</v>
      </c>
      <c r="B12" s="200"/>
      <c r="C12" s="200"/>
    </row>
    <row r="13" spans="1:3" ht="15" x14ac:dyDescent="0.25">
      <c r="A13" s="200" t="s">
        <v>122</v>
      </c>
      <c r="B13" s="200"/>
      <c r="C13" s="200"/>
    </row>
    <row r="14" spans="1:3" ht="15" x14ac:dyDescent="0.25">
      <c r="A14" s="200" t="s">
        <v>162</v>
      </c>
      <c r="B14" s="200"/>
      <c r="C14" s="200"/>
    </row>
    <row r="15" spans="1:3" ht="15" x14ac:dyDescent="0.25">
      <c r="A15" s="200" t="s">
        <v>163</v>
      </c>
      <c r="B15" s="200"/>
      <c r="C15" s="200"/>
    </row>
    <row r="16" spans="1:3" ht="15" x14ac:dyDescent="0.2">
      <c r="A16" s="198" t="s">
        <v>164</v>
      </c>
    </row>
    <row r="18" spans="1:5" ht="30.75" customHeight="1" x14ac:dyDescent="0.2">
      <c r="A18" s="201" t="s">
        <v>165</v>
      </c>
      <c r="B18" s="201"/>
      <c r="C18" s="201"/>
      <c r="D18" s="201" t="s">
        <v>166</v>
      </c>
      <c r="E18" s="201" t="s">
        <v>167</v>
      </c>
    </row>
    <row r="19" spans="1:5" ht="30" x14ac:dyDescent="0.2">
      <c r="A19" s="202" t="s">
        <v>168</v>
      </c>
      <c r="B19" s="203" t="s">
        <v>169</v>
      </c>
      <c r="C19" s="203" t="s">
        <v>173</v>
      </c>
      <c r="D19" s="201"/>
      <c r="E19" s="201"/>
    </row>
    <row r="20" spans="1:5" ht="45" x14ac:dyDescent="0.2">
      <c r="A20" s="202"/>
      <c r="B20" s="203" t="s">
        <v>170</v>
      </c>
      <c r="C20" s="203" t="s">
        <v>174</v>
      </c>
      <c r="D20" s="201"/>
      <c r="E20" s="201"/>
    </row>
    <row r="21" spans="1:5" ht="15" x14ac:dyDescent="0.2">
      <c r="A21" s="202"/>
      <c r="B21" s="203" t="s">
        <v>171</v>
      </c>
      <c r="C21" s="204"/>
      <c r="D21" s="201"/>
      <c r="E21" s="201"/>
    </row>
    <row r="22" spans="1:5" ht="45" x14ac:dyDescent="0.2">
      <c r="A22" s="202"/>
      <c r="B22" s="203" t="s">
        <v>172</v>
      </c>
      <c r="C22" s="204"/>
      <c r="D22" s="201"/>
      <c r="E22" s="201"/>
    </row>
    <row r="23" spans="1:5" ht="15" x14ac:dyDescent="0.2">
      <c r="A23" s="203">
        <v>1</v>
      </c>
      <c r="B23" s="203">
        <v>2</v>
      </c>
      <c r="C23" s="203">
        <v>3</v>
      </c>
      <c r="D23" s="203">
        <v>4</v>
      </c>
      <c r="E23" s="203">
        <v>5</v>
      </c>
    </row>
    <row r="24" spans="1:5" ht="30" x14ac:dyDescent="0.2">
      <c r="A24" s="203" t="s">
        <v>175</v>
      </c>
      <c r="B24" s="203" t="s">
        <v>176</v>
      </c>
      <c r="C24" s="205">
        <v>0.97965999999999998</v>
      </c>
      <c r="D24" s="203" t="s">
        <v>66</v>
      </c>
      <c r="E24" s="203" t="s">
        <v>66</v>
      </c>
    </row>
    <row r="29" spans="1:5" x14ac:dyDescent="0.2">
      <c r="A29" s="184" t="s">
        <v>177</v>
      </c>
      <c r="B29" s="184" t="s">
        <v>179</v>
      </c>
    </row>
    <row r="32" spans="1:5" ht="15" x14ac:dyDescent="0.25">
      <c r="A32" s="195" t="s">
        <v>178</v>
      </c>
      <c r="B32" s="184" t="s">
        <v>180</v>
      </c>
    </row>
  </sheetData>
  <mergeCells count="8">
    <mergeCell ref="E18:E22"/>
    <mergeCell ref="A19:A22"/>
    <mergeCell ref="A12:C12"/>
    <mergeCell ref="A13:C13"/>
    <mergeCell ref="A14:C14"/>
    <mergeCell ref="A15:C15"/>
    <mergeCell ref="A18:C18"/>
    <mergeCell ref="D18:D22"/>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abSelected="1" topLeftCell="A16" workbookViewId="0">
      <selection activeCell="A10" sqref="A10:XFD10"/>
    </sheetView>
  </sheetViews>
  <sheetFormatPr defaultRowHeight="12.75" x14ac:dyDescent="0.2"/>
  <cols>
    <col min="1" max="1" width="51.7109375" customWidth="1"/>
    <col min="2" max="2" width="31.140625" customWidth="1"/>
    <col min="3" max="3" width="35.140625" customWidth="1"/>
  </cols>
  <sheetData>
    <row r="1" spans="1:3" ht="15.75" x14ac:dyDescent="0.2">
      <c r="A1" s="206"/>
      <c r="B1" s="206"/>
      <c r="C1" s="207"/>
    </row>
    <row r="2" spans="1:3" ht="15.75" x14ac:dyDescent="0.2">
      <c r="A2" s="206"/>
      <c r="B2" s="206"/>
      <c r="C2" s="208"/>
    </row>
    <row r="3" spans="1:3" ht="15.75" x14ac:dyDescent="0.2">
      <c r="A3" s="209" t="s">
        <v>181</v>
      </c>
      <c r="B3" s="209"/>
      <c r="C3" s="209"/>
    </row>
    <row r="4" spans="1:3" ht="15.75" x14ac:dyDescent="0.2">
      <c r="A4" s="209" t="s">
        <v>182</v>
      </c>
      <c r="B4" s="209"/>
      <c r="C4" s="209"/>
    </row>
    <row r="5" spans="1:3" ht="15.75" x14ac:dyDescent="0.2">
      <c r="A5" s="209" t="s">
        <v>183</v>
      </c>
      <c r="B5" s="210"/>
      <c r="C5" s="210"/>
    </row>
    <row r="6" spans="1:3" ht="15.75" x14ac:dyDescent="0.2">
      <c r="A6" s="209" t="s">
        <v>184</v>
      </c>
      <c r="B6" s="210"/>
      <c r="C6" s="210"/>
    </row>
    <row r="7" spans="1:3" ht="15.75" x14ac:dyDescent="0.2">
      <c r="A7" s="209" t="s">
        <v>185</v>
      </c>
      <c r="B7" s="210"/>
      <c r="C7" s="210"/>
    </row>
    <row r="8" spans="1:3" ht="16.5" thickBot="1" x14ac:dyDescent="0.25">
      <c r="A8" s="206"/>
      <c r="B8" s="206"/>
      <c r="C8" s="207"/>
    </row>
    <row r="9" spans="1:3" ht="65.25" customHeight="1" x14ac:dyDescent="0.2">
      <c r="A9" s="211" t="s">
        <v>207</v>
      </c>
      <c r="B9" s="212" t="s">
        <v>186</v>
      </c>
      <c r="C9" s="212" t="s">
        <v>187</v>
      </c>
    </row>
    <row r="10" spans="1:3" ht="36" customHeight="1" x14ac:dyDescent="0.2">
      <c r="A10" s="213" t="s">
        <v>188</v>
      </c>
      <c r="B10" s="214" t="s">
        <v>189</v>
      </c>
      <c r="C10" s="215">
        <v>0.13500000000000001</v>
      </c>
    </row>
    <row r="11" spans="1:3" ht="34.5" customHeight="1" x14ac:dyDescent="0.2">
      <c r="A11" s="213" t="s">
        <v>190</v>
      </c>
      <c r="B11" s="214" t="s">
        <v>191</v>
      </c>
      <c r="C11" s="215">
        <v>0.04</v>
      </c>
    </row>
    <row r="12" spans="1:3" ht="44.25" customHeight="1" x14ac:dyDescent="0.2">
      <c r="A12" s="213" t="s">
        <v>192</v>
      </c>
      <c r="B12" s="214" t="s">
        <v>193</v>
      </c>
      <c r="C12" s="215">
        <v>3.1E-2</v>
      </c>
    </row>
    <row r="13" spans="1:3" ht="47.25" customHeight="1" x14ac:dyDescent="0.2">
      <c r="A13" s="213" t="s">
        <v>194</v>
      </c>
      <c r="B13" s="214" t="s">
        <v>191</v>
      </c>
      <c r="C13" s="215">
        <v>0</v>
      </c>
    </row>
    <row r="14" spans="1:3" ht="14.25" x14ac:dyDescent="0.2">
      <c r="A14" s="216" t="s">
        <v>195</v>
      </c>
      <c r="B14" s="214" t="s">
        <v>196</v>
      </c>
      <c r="C14" s="215">
        <v>0.183</v>
      </c>
    </row>
    <row r="15" spans="1:3" ht="14.25" x14ac:dyDescent="0.2">
      <c r="A15" s="216" t="s">
        <v>197</v>
      </c>
      <c r="B15" s="214" t="s">
        <v>198</v>
      </c>
      <c r="C15" s="215">
        <v>0.14499999999999999</v>
      </c>
    </row>
    <row r="16" spans="1:3" ht="14.25" x14ac:dyDescent="0.2">
      <c r="A16" s="216" t="s">
        <v>199</v>
      </c>
      <c r="B16" s="214" t="s">
        <v>200</v>
      </c>
      <c r="C16" s="215">
        <v>0.111</v>
      </c>
    </row>
    <row r="17" spans="1:3" ht="14.25" x14ac:dyDescent="0.2">
      <c r="A17" s="216" t="s">
        <v>201</v>
      </c>
      <c r="B17" s="214" t="s">
        <v>202</v>
      </c>
      <c r="C17" s="215">
        <v>0.65</v>
      </c>
    </row>
    <row r="18" spans="1:3" ht="51.75" customHeight="1" x14ac:dyDescent="0.2">
      <c r="A18" s="217" t="s">
        <v>203</v>
      </c>
      <c r="B18" s="218" t="s">
        <v>189</v>
      </c>
      <c r="C18" s="219">
        <v>4.7699999999999999E-2</v>
      </c>
    </row>
    <row r="19" spans="1:3" ht="50.25" customHeight="1" x14ac:dyDescent="0.2">
      <c r="A19" s="217" t="s">
        <v>204</v>
      </c>
      <c r="B19" s="218" t="s">
        <v>189</v>
      </c>
      <c r="C19" s="219">
        <v>6.9999999999999999E-4</v>
      </c>
    </row>
    <row r="20" spans="1:3" ht="38.25" customHeight="1" x14ac:dyDescent="0.2">
      <c r="A20" s="220" t="s">
        <v>205</v>
      </c>
      <c r="B20" s="221" t="s">
        <v>206</v>
      </c>
      <c r="C20" s="222">
        <v>0.183</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офп</vt:lpstr>
      <vt:lpstr>осп</vt:lpstr>
      <vt:lpstr>ОДДС</vt:lpstr>
      <vt:lpstr>Капитал</vt:lpstr>
      <vt:lpstr>Примечание</vt:lpstr>
      <vt:lpstr>Приложение №2</vt:lpstr>
      <vt:lpstr>Экономические нормативы</vt:lpstr>
      <vt:lpstr>осп!Область_печати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 Kanybekova</dc:creator>
  <cp:lastModifiedBy>Мукашова Айжамал Эсенкадыровна</cp:lastModifiedBy>
  <cp:lastPrinted>2019-01-11T05:39:27Z</cp:lastPrinted>
  <dcterms:created xsi:type="dcterms:W3CDTF">1996-10-08T23:32:33Z</dcterms:created>
  <dcterms:modified xsi:type="dcterms:W3CDTF">2019-01-18T08:09:59Z</dcterms:modified>
</cp:coreProperties>
</file>