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Миргуль фин отчет\фин отчет 4 квартал готово\"/>
    </mc:Choice>
  </mc:AlternateContent>
  <bookViews>
    <workbookView xWindow="0" yWindow="0" windowWidth="20490" windowHeight="7755" activeTab="4"/>
  </bookViews>
  <sheets>
    <sheet name="офп" sheetId="3" r:id="rId1"/>
    <sheet name="осп" sheetId="5" r:id="rId2"/>
    <sheet name="ОДДС" sheetId="6" r:id="rId3"/>
    <sheet name="капитал" sheetId="7" r:id="rId4"/>
    <sheet name="Примечания" sheetId="11" r:id="rId5"/>
    <sheet name="Приложение 2" sheetId="9" r:id="rId6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D19" i="7" l="1"/>
  <c r="C19" i="7"/>
  <c r="B19" i="7"/>
  <c r="E19" i="7" s="1"/>
  <c r="E18" i="7"/>
  <c r="E17" i="7"/>
  <c r="E16" i="7"/>
  <c r="E15" i="7"/>
  <c r="E14" i="7"/>
  <c r="E13" i="7"/>
  <c r="E12" i="7"/>
  <c r="E11" i="7"/>
  <c r="E10" i="7"/>
  <c r="E9" i="7"/>
  <c r="C40" i="6"/>
  <c r="B40" i="6"/>
  <c r="C34" i="6"/>
  <c r="B34" i="6"/>
  <c r="C26" i="6"/>
  <c r="C28" i="6" s="1"/>
  <c r="C42" i="6" s="1"/>
  <c r="C44" i="6" s="1"/>
  <c r="B26" i="6"/>
  <c r="B28" i="6" s="1"/>
  <c r="B42" i="6" s="1"/>
  <c r="B44" i="6" s="1"/>
  <c r="C14" i="6"/>
  <c r="B14" i="6"/>
  <c r="D19" i="3" l="1"/>
  <c r="D16" i="3"/>
  <c r="D11" i="3"/>
  <c r="D20" i="3" l="1"/>
  <c r="C45" i="3"/>
  <c r="C38" i="3"/>
  <c r="C47" i="3" s="1"/>
  <c r="C19" i="3"/>
  <c r="C16" i="3"/>
  <c r="C20" i="3" s="1"/>
  <c r="C11" i="3"/>
  <c r="C26" i="3" l="1"/>
  <c r="C17" i="5"/>
  <c r="B17" i="5"/>
  <c r="C9" i="5"/>
  <c r="C11" i="5" s="1"/>
  <c r="B9" i="5"/>
  <c r="B11" i="5" s="1"/>
  <c r="B19" i="5" l="1"/>
  <c r="C19" i="5"/>
  <c r="C21" i="5" s="1"/>
  <c r="C25" i="5" s="1"/>
  <c r="C28" i="5" s="1"/>
  <c r="C30" i="5" s="1"/>
  <c r="C31" i="5" s="1"/>
  <c r="B21" i="5"/>
  <c r="B25" i="5" s="1"/>
  <c r="B28" i="5" s="1"/>
  <c r="B30" i="5" s="1"/>
  <c r="B31" i="5" s="1"/>
  <c r="D45" i="3" l="1"/>
  <c r="D38" i="3"/>
  <c r="D26" i="3"/>
  <c r="D47" i="3" l="1"/>
  <c r="B45" i="3"/>
  <c r="B19" i="3" l="1"/>
  <c r="B16" i="3"/>
  <c r="B38" i="3"/>
  <c r="B47" i="3" s="1"/>
  <c r="B11" i="3"/>
  <c r="B20" i="3" l="1"/>
  <c r="B26" i="3" s="1"/>
</calcChain>
</file>

<file path=xl/sharedStrings.xml><?xml version="1.0" encoding="utf-8"?>
<sst xmlns="http://schemas.openxmlformats.org/spreadsheetml/2006/main" count="212" uniqueCount="175">
  <si>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</si>
  <si>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</si>
  <si>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</si>
  <si>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</si>
  <si>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</si>
  <si>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</si>
  <si>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</si>
  <si>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</si>
  <si>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</si>
  <si>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</si>
  <si>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</si>
  <si>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</si>
  <si>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</si>
  <si>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</si>
  <si>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</si>
  <si>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</si>
  <si>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</si>
  <si>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</si>
  <si>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</si>
  <si>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</si>
  <si>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</si>
  <si>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</si>
  <si>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</si>
  <si>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</si>
  <si>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</si>
  <si>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Чистые непроцентные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</si>
  <si>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</si>
  <si>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</si>
  <si>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</si>
  <si>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</si>
  <si>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</si>
  <si>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</si>
  <si>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</si>
  <si>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</si>
  <si>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</si>
  <si>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</si>
  <si>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</si>
  <si>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</si>
  <si>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</si>
  <si>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</si>
  <si>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</si>
  <si>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</si>
  <si>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</si>
  <si>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</si>
  <si>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</si>
  <si>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</si>
  <si>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</si>
  <si>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</si>
  <si>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</si>
  <si>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</si>
  <si>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</si>
  <si>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Счета и депозиты банков и прочих финансовых учреждений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</si>
  <si>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</si>
  <si>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</si>
  <si>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</si>
  <si>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</si>
  <si>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Декабрь 2016 г.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</si>
  <si>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</si>
  <si>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</si>
  <si>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</si>
  <si>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</si>
  <si>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</si>
  <si>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</si>
  <si>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</si>
  <si>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Декабрь 2015 г.</t>
  </si>
  <si>
    <t>Декабрь 2017 г.</t>
  </si>
  <si>
    <t>Отчет о финансовом положении на 31 декабря 2017 года (включительно)</t>
  </si>
  <si>
    <t>Отчет о прибылях или убытках и прочем совокупном доходе на 31 декабря 2017 года (включительно)</t>
  </si>
  <si>
    <t>ОАО " Коммерческий банк КЫРГЫЗСТАН"</t>
  </si>
  <si>
    <t>Отчет о движении денежных средств на 31 декабря 2017 год (включительно).</t>
  </si>
  <si>
    <t>(в тысячах Кыргызских сом)</t>
  </si>
  <si>
    <t>Отчетный                      период                                  IV - квартал  2017г.</t>
  </si>
  <si>
    <t>Предыдущий период                                  IV - квартал  2016г.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</si>
  <si>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</si>
  <si>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</si>
  <si>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</si>
  <si>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</si>
  <si>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</si>
  <si>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</si>
  <si>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</si>
  <si>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</si>
  <si>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</si>
  <si>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</si>
  <si>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</si>
  <si>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</si>
  <si>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 xml:space="preserve">  - Обременные залогом по зделкам РЕПО</t>
  </si>
  <si>
    <t>Увеличение/ (уменьшение) операционных обязательствах: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</si>
  <si>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</si>
  <si>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</si>
  <si>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</si>
  <si>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</si>
  <si>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</si>
  <si>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</si>
  <si>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</si>
  <si>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</si>
  <si>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</si>
  <si>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</si>
  <si>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</si>
  <si>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</si>
  <si>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На покупку акции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</si>
  <si>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</si>
  <si>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</si>
  <si>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</si>
  <si>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</si>
  <si>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</si>
  <si>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</si>
  <si>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Илебаев Н.Э.</t>
  </si>
  <si>
    <t>Отчет об изменениях в капитале на 31 декабря 2017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</si>
  <si>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</si>
  <si>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</si>
  <si>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Нераспределенная прибыль          </t>
  </si>
  <si>
    <t xml:space="preserve">Итого капитал                </t>
  </si>
  <si>
    <t>На 31 декабря 2015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</si>
  <si>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</si>
  <si>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</si>
  <si>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</si>
  <si>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</si>
  <si>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декабря 2016 года</t>
  </si>
  <si>
    <t>На 31 декабря 2017 года</t>
  </si>
  <si>
    <t>Полное наименование банка: Открытое Акционерное Общество «Коммерческий банк КЫРГЫЗСТАН»</t>
  </si>
  <si>
    <t>Сокращенное наименование: ОАО «Коммерческий банк КЫРГЫЗСТАН»</t>
  </si>
  <si>
    <t>Регистрационный номер банка: 3903 – 3301 - ОАО</t>
  </si>
  <si>
    <t>Почтовый адрес: 720033, Кыргызская Республика, г. Бишкек, ул. Тоголок Молдо 54А</t>
  </si>
  <si>
    <t>1. В течение отчетного квартала ценные бумаги Банком не выпускались;</t>
  </si>
  <si>
    <t>2. Список всех крупных акционеров и акционеров, держателей контрольного пакета акций и их доли в количестве акций по формам, указана в приложении 2 к финансовой отчетности;</t>
  </si>
  <si>
    <t>3. Информации о существенных фактах, затрагивающих финансово-хозяйственную деятельность банка, имевших место в отчетном квартале – не было;</t>
  </si>
  <si>
    <t>4. Изменения в списке лиц, входящих в органы управления банка в IV квартале 2017 года, было в составе наблюдательного органа. Так на основании протокола №2 внеочередного общего собрания акционеров ОАО «Коммерческий банк КЫРГЫЗСТАН» в состав членов Совета директоров вновь переизбраны Тумонбаев Бактыбек Асаналиевич, Мырзабаев Жаныбек Сагадылдаевич, Нифадьев Владимир Иванович, также избраны новые члены Совета директоров Лайлиева Майа Джумакановна, Мамбеткадыров Нургазы, сроком на 3 года. В части состава Првления Банка изменений не было.</t>
  </si>
  <si>
    <t>5. На основании приказа по личному составу Банка № 321-м от 10.11.2017г. года, исполнение обязанностей Начальника Отдела финансов и бюджета возложена на начальнику Отдела финансов и бюджета –Бокошову Канатбека Тилековича Изменения в размере участия лиц, входящих в выборные органы управления банка, в капитале банка, а также его дочерних и зависимых компаний – нет;</t>
  </si>
  <si>
    <t>6. Изменения в списке юридических лиц, в которых Банк владеет 20 и более процентами уставного капитала – нет;</t>
  </si>
  <si>
    <t>7. Изменений в списке владельцев 5 и более процентов акций (долей), а также изменений доли владельцев 5 и более процентов акций (долей) – нет;</t>
  </si>
  <si>
    <t>8. Появление в реестре банка, владеющего более чем 5 процентами его голосующих акций (долей, паев) – нет;</t>
  </si>
  <si>
    <t>9. Разовые сделки Банка, размер которых либо стоимость имущества, по которым составляют 10 и более процентов от активов Банка на дату сделки - не было;</t>
  </si>
  <si>
    <t>10. Фактов, повлекших разовое увеличение или уменьшение стоимости активов Банка более чем на 10 процентов – не было;</t>
  </si>
  <si>
    <t>11. Фактов, повлекших разовое увеличение чистой прибыли или чистых убытков Банка более чем на 10 процентов – не было;</t>
  </si>
  <si>
    <t>12. Реорганизация банка, его дочерних и зависимых обществ – не было;</t>
  </si>
  <si>
    <t>13. Начисленные и (или) выплачиваемые (выплаченные) доходы по ценным бумагам – не было;</t>
  </si>
  <si>
    <t>14. Решения общих собраний акционеров за отчетный квартал – не было;</t>
  </si>
  <si>
    <t>15. Погашение ценных бумаг банка – не было;</t>
  </si>
  <si>
    <t>16. Иные события (факты), предусмотренные нормативными правовыми актами уполномоченного государственного органа по регулированию рынка ценных бумаг – не было;</t>
  </si>
  <si>
    <t>СПИСОК</t>
  </si>
  <si>
    <t>лиц, оказывающих существенное (прямое или</t>
  </si>
  <si>
    <t>косвенное) влияние на решения, принимаемые</t>
  </si>
  <si>
    <t>органами управления банка</t>
  </si>
  <si>
    <t>Полное наименование: Открытое Акционерное Общество «Коммерческий банк КЫРГЫЗСТАН»</t>
  </si>
  <si>
    <t>Регистрационный номер банка: 3903–3301-ОАО</t>
  </si>
  <si>
    <t>Почтовый адрес банка: 720033, г. Бишкек, ул. Тоголок Молдо 54а</t>
  </si>
  <si>
    <t>Акционеры (участники) банка, владеющие 5 и более процентами (%) акций</t>
  </si>
  <si>
    <t>Лица, оказывающие косвенное (через третьи лица) существенное влияние на решения, принимаемые органами управления банка</t>
  </si>
  <si>
    <t>Взаимосвязи между акционерами (участниками) банка и лицами, оказывающими косвенное (через третьи лица) существенное влияние на решения, принимаемые органами управления банка</t>
  </si>
  <si>
    <t>№ п/п</t>
  </si>
  <si>
    <t>фирменное наименование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</si>
  <si>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</si>
  <si>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</si>
  <si>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акции (доли) банка (процент голосов к общему количеству голосующих акций (долей) банка</t>
  </si>
  <si>
    <t>1.</t>
  </si>
  <si>
    <t>Бабанова Ая Токтогуловна гражданка Кыргызстана</t>
  </si>
  <si>
    <t>-</t>
  </si>
  <si>
    <t>к Положению о требованиях</t>
  </si>
  <si>
    <t>Приложение 2</t>
  </si>
  <si>
    <t xml:space="preserve">                                                                                                         </t>
  </si>
  <si>
    <t>к формированию финансовой</t>
  </si>
  <si>
    <t>Кыргызской Республики</t>
  </si>
  <si>
    <t>отчетности коммерческих банков</t>
  </si>
  <si>
    <t xml:space="preserve">Полное и сокращенное
фирменное наименование
юридического лица с указанием
юридического и фактического адресов/ФИО физического лица с указанием гражданства
</t>
  </si>
  <si>
    <t xml:space="preserve">Принадлежащие акционеру (участнику)
акции (доли) банка (процент голосов к общему количеству голосующих акций (долей) банка
</t>
  </si>
  <si>
    <t>Примечания к финансовой отчетности</t>
  </si>
  <si>
    <t xml:space="preserve">Существенные факты, затрагивающие финансово-хозяйственную деятельность и </t>
  </si>
  <si>
    <t>подлежащие обязательному раскрытию по состоянию на 01 января 2018 года.</t>
  </si>
  <si>
    <t>Главный бухгалтер                                                                                                               Дженбаева Э.Т.</t>
  </si>
  <si>
    <t>Председатель Правления                                                                                                    Илебаев Н.Э.</t>
  </si>
  <si>
    <t>17. Список лиц, оказывающих существенное (прямое или косвенное) влияние на решения, принимаемые органами управления Банка, указана в приложении 2 к финансовой отчетности;</t>
  </si>
  <si>
    <t>18. Список лиц, оказывающих существенное (прямое или косвенное) влияние на решение, принимаемые органами управления головной компании банковской группы – Банк не имеет;</t>
  </si>
  <si>
    <t>19. Сведения о дочерних компаниях, их акционерах и лицах, оказывающих существенное (прямое или косвенное) влияние на решения, принимаемые органами управления дочерних компаний банковской группы – Банк не имеет;</t>
  </si>
  <si>
    <t>20. Сведения о зависимых компаниях, их акционерах и лицах, оказывающих существенное (прямое или косвенное) влияние на решения, принимаемые органами управления зависимых компаний банковской группы – Банк не имеет;</t>
  </si>
  <si>
    <t>21. Сведения о структуре банковской группы –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</si>
</sst>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0" borderId="0"/>
    <xf numFmtId="0" fontId="1" fillId="0" borderId="0"/>
  </cellStyleXfs>
  <cellXfs count="19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9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0" fontId="11" fillId="0" borderId="5" xfId="16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165" fontId="20" fillId="0" borderId="5" xfId="16" applyNumberFormat="1" applyFont="1" applyFill="1" applyBorder="1" applyAlignment="1"/>
    <xf numFmtId="165" fontId="20" fillId="2" borderId="5" xfId="16" applyNumberFormat="1" applyFont="1" applyFill="1" applyBorder="1" applyAlignment="1"/>
    <xf numFmtId="0" fontId="11" fillId="0" borderId="5" xfId="16" applyFont="1" applyBorder="1" applyAlignment="1">
      <alignment horizontal="left" vertical="top"/>
    </xf>
    <xf numFmtId="0" fontId="12" fillId="0" borderId="0" xfId="20" applyFont="1" applyFill="1" applyBorder="1" applyAlignment="1">
      <alignment horizontal="left" vertical="center" wrapText="1"/>
    </xf>
    <xf numFmtId="165" fontId="18" fillId="2" borderId="5" xfId="16" applyNumberFormat="1" applyFont="1" applyFill="1" applyBorder="1" applyAlignment="1"/>
    <xf numFmtId="165" fontId="18" fillId="0" borderId="5" xfId="16" applyNumberFormat="1" applyFont="1" applyFill="1" applyBorder="1" applyAlignment="1"/>
    <xf numFmtId="0" fontId="21" fillId="0" borderId="0" xfId="15" applyFont="1"/>
    <xf numFmtId="0" fontId="10" fillId="0" borderId="5" xfId="16" applyNumberFormat="1" applyFont="1" applyBorder="1" applyAlignment="1">
      <alignment horizontal="left" vertical="top" wrapText="1"/>
    </xf>
    <xf numFmtId="0" fontId="10" fillId="0" borderId="5" xfId="20" applyFont="1" applyBorder="1" applyAlignment="1">
      <alignment horizontal="left" wrapText="1"/>
    </xf>
    <xf numFmtId="165" fontId="1" fillId="2" borderId="5" xfId="16" applyNumberFormat="1" applyFont="1" applyFill="1" applyBorder="1" applyAlignment="1"/>
    <xf numFmtId="0" fontId="10" fillId="0" borderId="0" xfId="20" applyFont="1" applyFill="1" applyBorder="1" applyAlignment="1">
      <alignment horizontal="left" vertical="center" wrapText="1"/>
    </xf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165" fontId="20" fillId="0" borderId="9" xfId="16" applyNumberFormat="1" applyFont="1" applyFill="1" applyBorder="1" applyAlignment="1"/>
    <xf numFmtId="165" fontId="20" fillId="2" borderId="9" xfId="16" applyNumberFormat="1" applyFont="1" applyFill="1" applyBorder="1" applyAlignment="1"/>
    <xf numFmtId="0" fontId="10" fillId="0" borderId="8" xfId="16" applyFont="1" applyBorder="1" applyAlignment="1">
      <alignment horizontal="left" vertical="top"/>
    </xf>
    <xf numFmtId="165" fontId="1" fillId="2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165" fontId="20" fillId="0" borderId="10" xfId="16" applyNumberFormat="1" applyFont="1" applyFill="1" applyBorder="1" applyAlignment="1"/>
    <xf numFmtId="165" fontId="20" fillId="2" borderId="10" xfId="16" applyNumberFormat="1" applyFont="1" applyFill="1" applyBorder="1" applyAlignment="1"/>
    <xf numFmtId="0" fontId="11" fillId="0" borderId="9" xfId="16" applyFont="1" applyBorder="1" applyAlignment="1">
      <alignment vertical="top" wrapText="1"/>
    </xf>
    <xf numFmtId="165" fontId="1" fillId="0" borderId="9" xfId="16" applyNumberFormat="1" applyFont="1" applyFill="1" applyBorder="1" applyAlignment="1"/>
    <xf numFmtId="165" fontId="1" fillId="2" borderId="9" xfId="16" applyNumberFormat="1" applyFont="1" applyFill="1" applyBorder="1" applyAlignment="1"/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12" xfId="16" applyNumberFormat="1" applyFont="1" applyFill="1" applyBorder="1" applyAlignment="1">
      <alignment horizontal="right"/>
    </xf>
    <xf numFmtId="165" fontId="20" fillId="0" borderId="8" xfId="16" applyNumberFormat="1" applyFont="1" applyFill="1" applyBorder="1" applyAlignment="1"/>
    <xf numFmtId="165" fontId="20" fillId="2" borderId="13" xfId="16" applyNumberFormat="1" applyFont="1" applyFill="1" applyBorder="1" applyAlignment="1"/>
    <xf numFmtId="165" fontId="1" fillId="3" borderId="5" xfId="16" applyNumberFormat="1" applyFont="1" applyFill="1" applyBorder="1" applyAlignment="1"/>
    <xf numFmtId="0" fontId="10" fillId="0" borderId="6" xfId="16" applyFont="1" applyBorder="1" applyAlignment="1">
      <alignment vertical="top"/>
    </xf>
    <xf numFmtId="165" fontId="1" fillId="2" borderId="6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165" fontId="1" fillId="0" borderId="5" xfId="16" applyNumberFormat="1" applyFont="1" applyFill="1" applyBorder="1" applyAlignment="1">
      <alignment horizontal="right"/>
    </xf>
    <xf numFmtId="165" fontId="20" fillId="0" borderId="10" xfId="16" applyNumberFormat="1" applyFont="1" applyFill="1" applyBorder="1" applyAlignment="1">
      <alignment horizontal="right"/>
    </xf>
    <xf numFmtId="165" fontId="20" fillId="2" borderId="10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20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22" fillId="0" borderId="0" xfId="0" applyFont="1"/>
    <xf numFmtId="0" fontId="23" fillId="0" borderId="0" xfId="19" quotePrefix="1" applyFont="1" applyAlignment="1">
      <alignment horizontal="left"/>
    </xf>
    <xf numFmtId="0" fontId="3" fillId="0" borderId="0" xfId="19" applyFont="1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11" fillId="0" borderId="5" xfId="19" applyFont="1" applyBorder="1"/>
    <xf numFmtId="0" fontId="10" fillId="0" borderId="5" xfId="19" applyFont="1" applyBorder="1"/>
    <xf numFmtId="0" fontId="11" fillId="0" borderId="5" xfId="0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9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/>
    <xf numFmtId="0" fontId="10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</cellXfs>
  <cellStyles count="21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workbookViewId="0">
      <selection activeCell="B41" sqref="B41:D43"/>
    </sheetView>
  </sheetViews>
  <sheetFormatPr defaultRowHeight="14.25" x14ac:dyDescent="0.2"/>
  <cols>
    <col min="1" max="1" width="55.42578125" style="3" customWidth="1"/>
    <col min="2" max="2" width="21.140625" style="26" customWidth="1"/>
    <col min="3" max="3" width="24" style="26" bestFit="1" customWidth="1"/>
    <col min="4" max="4" width="24" style="3" bestFit="1" customWidth="1"/>
    <col min="5" max="6" width="11.5703125" style="3" bestFit="1" customWidth="1"/>
    <col min="7" max="16384" width="9.140625" style="3"/>
  </cols>
  <sheetData>
    <row r="1" spans="1:4" ht="15" x14ac:dyDescent="0.25">
      <c r="A1" s="177" t="s">
        <v>11</v>
      </c>
      <c r="B1" s="177"/>
      <c r="C1" s="177"/>
    </row>
    <row r="2" spans="1:4" ht="15" x14ac:dyDescent="0.25">
      <c r="A2" s="177" t="s">
        <v>66</v>
      </c>
      <c r="B2" s="177"/>
      <c r="C2" s="177"/>
    </row>
    <row r="3" spans="1:4" ht="12.75" customHeight="1" x14ac:dyDescent="0.2">
      <c r="A3" s="27"/>
    </row>
    <row r="4" spans="1:4" ht="12.75" customHeight="1" x14ac:dyDescent="0.2">
      <c r="A4" s="27"/>
      <c r="B4" s="28" t="s">
        <v>48</v>
      </c>
      <c r="C4" s="31" t="s">
        <v>50</v>
      </c>
      <c r="D4" s="31" t="s">
        <v>50</v>
      </c>
    </row>
    <row r="5" spans="1:4" ht="15" x14ac:dyDescent="0.25">
      <c r="A5" s="27"/>
      <c r="B5" s="30" t="s">
        <v>65</v>
      </c>
      <c r="C5" s="30" t="s">
        <v>56</v>
      </c>
      <c r="D5" s="30" t="s">
        <v>64</v>
      </c>
    </row>
    <row r="6" spans="1:4" ht="15.75" thickBot="1" x14ac:dyDescent="0.3">
      <c r="A6" s="1"/>
      <c r="B6" s="29" t="s">
        <v>49</v>
      </c>
      <c r="C6" s="29" t="s">
        <v>49</v>
      </c>
      <c r="D6" s="29" t="s">
        <v>49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34</v>
      </c>
      <c r="B8" s="81">
        <v>1915472</v>
      </c>
      <c r="C8" s="81">
        <v>1413645</v>
      </c>
      <c r="D8" s="17">
        <v>1268581</v>
      </c>
    </row>
    <row r="9" spans="1:4" x14ac:dyDescent="0.2">
      <c r="A9" s="2" t="s">
        <v>31</v>
      </c>
      <c r="B9" s="81">
        <v>681473</v>
      </c>
      <c r="C9" s="81">
        <v>1592040</v>
      </c>
      <c r="D9" s="17">
        <v>700390</v>
      </c>
    </row>
    <row r="10" spans="1:4" x14ac:dyDescent="0.2">
      <c r="A10" s="2" t="s">
        <v>32</v>
      </c>
      <c r="B10" s="81">
        <v>366085</v>
      </c>
      <c r="C10" s="81">
        <v>549428</v>
      </c>
      <c r="D10" s="17">
        <v>2337287</v>
      </c>
    </row>
    <row r="11" spans="1:4" ht="15" x14ac:dyDescent="0.25">
      <c r="A11" s="5" t="s">
        <v>33</v>
      </c>
      <c r="B11" s="14">
        <f>B8+B9+B10</f>
        <v>2963030</v>
      </c>
      <c r="C11" s="14">
        <f>C8+C9+C10</f>
        <v>3555113</v>
      </c>
      <c r="D11" s="14">
        <f>D8+D9+D10</f>
        <v>4306258</v>
      </c>
    </row>
    <row r="12" spans="1:4" x14ac:dyDescent="0.2">
      <c r="A12" s="2" t="s">
        <v>35</v>
      </c>
      <c r="B12" s="80">
        <v>1092107</v>
      </c>
      <c r="C12" s="80">
        <v>802697</v>
      </c>
      <c r="D12" s="82">
        <v>312065</v>
      </c>
    </row>
    <row r="13" spans="1:4" ht="32.25" customHeight="1" x14ac:dyDescent="0.2">
      <c r="A13" s="2" t="s">
        <v>42</v>
      </c>
      <c r="B13" s="81">
        <v>12151</v>
      </c>
      <c r="C13" s="81">
        <v>469332</v>
      </c>
      <c r="D13" s="75">
        <v>446901</v>
      </c>
    </row>
    <row r="14" spans="1:4" ht="32.25" customHeight="1" x14ac:dyDescent="0.2">
      <c r="A14" s="2" t="s">
        <v>43</v>
      </c>
      <c r="B14" s="75">
        <v>281964</v>
      </c>
      <c r="C14" s="81">
        <v>241466</v>
      </c>
      <c r="D14" s="75">
        <v>467706</v>
      </c>
    </row>
    <row r="15" spans="1:4" ht="14.25" customHeight="1" x14ac:dyDescent="0.2">
      <c r="A15" s="8" t="s">
        <v>30</v>
      </c>
      <c r="B15" s="79">
        <v>-651</v>
      </c>
      <c r="C15" s="79">
        <v>-402</v>
      </c>
      <c r="D15" s="83">
        <v>-855</v>
      </c>
    </row>
    <row r="16" spans="1:4" ht="15" customHeight="1" x14ac:dyDescent="0.25">
      <c r="A16" s="5" t="s">
        <v>44</v>
      </c>
      <c r="B16" s="14">
        <f>B14+B15</f>
        <v>281313</v>
      </c>
      <c r="C16" s="14">
        <f>C14+C15</f>
        <v>241064</v>
      </c>
      <c r="D16" s="14">
        <f>D14+D15</f>
        <v>466851</v>
      </c>
    </row>
    <row r="17" spans="1:6" x14ac:dyDescent="0.2">
      <c r="A17" s="8" t="s">
        <v>45</v>
      </c>
      <c r="B17" s="81">
        <v>6563169</v>
      </c>
      <c r="C17" s="81">
        <v>6390087</v>
      </c>
      <c r="D17" s="17">
        <v>5453371</v>
      </c>
    </row>
    <row r="18" spans="1:6" x14ac:dyDescent="0.2">
      <c r="A18" s="8" t="s">
        <v>30</v>
      </c>
      <c r="B18" s="79">
        <v>-525558</v>
      </c>
      <c r="C18" s="79">
        <v>-412992</v>
      </c>
      <c r="D18" s="33">
        <v>-361927</v>
      </c>
      <c r="E18" s="4"/>
    </row>
    <row r="19" spans="1:6" ht="15" x14ac:dyDescent="0.25">
      <c r="A19" s="9" t="s">
        <v>46</v>
      </c>
      <c r="B19" s="15">
        <f>B17+B18</f>
        <v>6037611</v>
      </c>
      <c r="C19" s="15">
        <f>C17+C18</f>
        <v>5977095</v>
      </c>
      <c r="D19" s="15">
        <f>D17+D18</f>
        <v>5091444</v>
      </c>
      <c r="E19" s="4"/>
    </row>
    <row r="20" spans="1:6" ht="15" x14ac:dyDescent="0.25">
      <c r="A20" s="9" t="s">
        <v>21</v>
      </c>
      <c r="B20" s="14">
        <f>B16+B19</f>
        <v>6318924</v>
      </c>
      <c r="C20" s="14">
        <f>C16+C19</f>
        <v>6218159</v>
      </c>
      <c r="D20" s="14">
        <f>D16+D19</f>
        <v>5558295</v>
      </c>
      <c r="E20" s="4"/>
      <c r="F20" s="4"/>
    </row>
    <row r="21" spans="1:6" ht="28.5" x14ac:dyDescent="0.2">
      <c r="A21" s="2" t="s">
        <v>61</v>
      </c>
      <c r="B21" s="79">
        <v>1187</v>
      </c>
      <c r="C21" s="79">
        <v>0</v>
      </c>
      <c r="D21" s="79">
        <v>0</v>
      </c>
      <c r="E21" s="4"/>
    </row>
    <row r="22" spans="1:6" x14ac:dyDescent="0.2">
      <c r="A22" s="10" t="s">
        <v>41</v>
      </c>
      <c r="B22" s="79">
        <v>0</v>
      </c>
      <c r="C22" s="79">
        <v>0</v>
      </c>
      <c r="D22" s="79">
        <v>0</v>
      </c>
      <c r="E22" s="4"/>
    </row>
    <row r="23" spans="1:6" x14ac:dyDescent="0.2">
      <c r="A23" s="2" t="s">
        <v>1</v>
      </c>
      <c r="B23" s="81">
        <v>560536</v>
      </c>
      <c r="C23" s="81">
        <v>495997</v>
      </c>
      <c r="D23" s="75">
        <v>495182</v>
      </c>
    </row>
    <row r="24" spans="1:6" ht="14.25" customHeight="1" x14ac:dyDescent="0.2">
      <c r="A24" s="2" t="s">
        <v>2</v>
      </c>
      <c r="B24" s="75">
        <v>432028</v>
      </c>
      <c r="C24" s="81">
        <v>238937</v>
      </c>
      <c r="D24" s="75">
        <v>208195</v>
      </c>
    </row>
    <row r="25" spans="1:6" ht="13.5" customHeight="1" x14ac:dyDescent="0.2">
      <c r="A25" s="2"/>
      <c r="B25" s="16"/>
      <c r="D25" s="26"/>
    </row>
    <row r="26" spans="1:6" ht="15.75" thickBot="1" x14ac:dyDescent="0.3">
      <c r="A26" s="5" t="s">
        <v>39</v>
      </c>
      <c r="B26" s="20">
        <f>B11+B12+B13+B20+B21+B22+B23+B24</f>
        <v>11379963</v>
      </c>
      <c r="C26" s="20">
        <f>C11+C12+C13+C20+C21+C22+C23+C24</f>
        <v>11780235</v>
      </c>
      <c r="D26" s="20">
        <f>D11+D12+D13+D20+D21+D22+D23+D24</f>
        <v>11326896</v>
      </c>
    </row>
    <row r="27" spans="1:6" ht="15.75" thickTop="1" x14ac:dyDescent="0.25">
      <c r="A27" s="5"/>
      <c r="B27" s="21"/>
      <c r="D27" s="26"/>
    </row>
    <row r="28" spans="1:6" ht="15" x14ac:dyDescent="0.25">
      <c r="A28" s="5" t="s">
        <v>40</v>
      </c>
      <c r="B28" s="22"/>
      <c r="D28" s="26"/>
    </row>
    <row r="29" spans="1:6" ht="18.75" x14ac:dyDescent="0.4">
      <c r="A29" s="2" t="s">
        <v>3</v>
      </c>
      <c r="B29" s="77"/>
      <c r="C29" s="81"/>
      <c r="D29" s="17"/>
    </row>
    <row r="30" spans="1:6" ht="28.5" x14ac:dyDescent="0.2">
      <c r="A30" s="32" t="s">
        <v>51</v>
      </c>
      <c r="B30" s="61">
        <v>736727</v>
      </c>
      <c r="C30" s="81">
        <v>819791</v>
      </c>
      <c r="D30" s="75">
        <v>1607384</v>
      </c>
    </row>
    <row r="31" spans="1:6" x14ac:dyDescent="0.2">
      <c r="A31" s="11" t="s">
        <v>57</v>
      </c>
      <c r="B31" s="81">
        <v>7845109</v>
      </c>
      <c r="C31" s="81">
        <v>8637049</v>
      </c>
      <c r="D31" s="75">
        <v>8152531</v>
      </c>
    </row>
    <row r="32" spans="1:6" x14ac:dyDescent="0.2">
      <c r="A32" s="6" t="s">
        <v>20</v>
      </c>
      <c r="B32" s="81">
        <v>1185502</v>
      </c>
      <c r="C32" s="81">
        <v>1010549</v>
      </c>
      <c r="D32" s="17">
        <v>352413</v>
      </c>
    </row>
    <row r="33" spans="1:4" x14ac:dyDescent="0.2">
      <c r="A33" s="6" t="s">
        <v>59</v>
      </c>
      <c r="B33" s="81">
        <v>0</v>
      </c>
      <c r="C33" s="81">
        <v>550</v>
      </c>
      <c r="D33" s="17">
        <v>0</v>
      </c>
    </row>
    <row r="34" spans="1:4" x14ac:dyDescent="0.2">
      <c r="A34" s="6" t="s">
        <v>17</v>
      </c>
      <c r="B34" s="81">
        <v>12416</v>
      </c>
      <c r="C34" s="81">
        <v>6000</v>
      </c>
      <c r="D34" s="17">
        <v>4020</v>
      </c>
    </row>
    <row r="35" spans="1:4" ht="28.5" x14ac:dyDescent="0.2">
      <c r="A35" s="2" t="s">
        <v>58</v>
      </c>
      <c r="B35" s="17">
        <v>0</v>
      </c>
      <c r="C35" s="81">
        <v>5905</v>
      </c>
      <c r="D35" s="17">
        <v>6922</v>
      </c>
    </row>
    <row r="36" spans="1:4" x14ac:dyDescent="0.2">
      <c r="A36" s="6" t="s">
        <v>4</v>
      </c>
      <c r="B36" s="75">
        <v>287435</v>
      </c>
      <c r="C36" s="81">
        <v>163229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38</v>
      </c>
      <c r="B38" s="23">
        <f>SUM(B30:B36)</f>
        <v>10067189</v>
      </c>
      <c r="C38" s="23">
        <f>SUM(C30:C36)</f>
        <v>10643073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5">
      <c r="A40" s="2" t="s">
        <v>18</v>
      </c>
      <c r="B40" s="78"/>
      <c r="C40" s="81"/>
      <c r="D40" s="17"/>
    </row>
    <row r="41" spans="1:4" x14ac:dyDescent="0.2">
      <c r="A41" s="2" t="s">
        <v>19</v>
      </c>
      <c r="B41" s="81">
        <v>1126356</v>
      </c>
      <c r="C41" s="81">
        <v>1080814</v>
      </c>
      <c r="D41" s="17">
        <v>921310</v>
      </c>
    </row>
    <row r="42" spans="1:4" x14ac:dyDescent="0.2">
      <c r="A42" s="2" t="s">
        <v>14</v>
      </c>
      <c r="B42" s="79">
        <v>0</v>
      </c>
      <c r="C42" s="79">
        <v>0</v>
      </c>
      <c r="D42" s="79">
        <v>161</v>
      </c>
    </row>
    <row r="43" spans="1:4" x14ac:dyDescent="0.2">
      <c r="A43" s="2" t="s">
        <v>16</v>
      </c>
      <c r="B43" s="62">
        <v>186418</v>
      </c>
      <c r="C43" s="62">
        <v>56348</v>
      </c>
      <c r="D43" s="62">
        <v>98354</v>
      </c>
    </row>
    <row r="44" spans="1:4" x14ac:dyDescent="0.2">
      <c r="A44" s="2"/>
      <c r="B44" s="18"/>
      <c r="D44" s="26"/>
    </row>
    <row r="45" spans="1:4" ht="15" x14ac:dyDescent="0.25">
      <c r="A45" s="7" t="s">
        <v>36</v>
      </c>
      <c r="B45" s="24">
        <f>SUM(B41:B43)</f>
        <v>1312774</v>
      </c>
      <c r="C45" s="24">
        <f>SUM(C41:C43)</f>
        <v>1137162</v>
      </c>
      <c r="D45" s="24">
        <f>SUM(D41:D43)</f>
        <v>1019825</v>
      </c>
    </row>
    <row r="46" spans="1:4" ht="15" x14ac:dyDescent="0.25">
      <c r="A46" s="7"/>
      <c r="B46" s="24"/>
      <c r="D46" s="26"/>
    </row>
    <row r="47" spans="1:4" ht="15.75" thickBot="1" x14ac:dyDescent="0.3">
      <c r="A47" s="12" t="s">
        <v>37</v>
      </c>
      <c r="B47" s="25">
        <f>B38+B45</f>
        <v>11379963</v>
      </c>
      <c r="C47" s="25">
        <f>C38+C45</f>
        <v>11780235</v>
      </c>
      <c r="D47" s="25">
        <f>D38+D45</f>
        <v>11326896</v>
      </c>
    </row>
    <row r="48" spans="1:4" ht="15.75" thickTop="1" x14ac:dyDescent="0.25">
      <c r="A48" s="12"/>
      <c r="B48" s="24"/>
      <c r="C48" s="19"/>
    </row>
    <row r="49" spans="1:4" ht="15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15</v>
      </c>
      <c r="C53" s="76" t="s">
        <v>62</v>
      </c>
      <c r="D53" s="65"/>
    </row>
    <row r="54" spans="1:4" x14ac:dyDescent="0.2">
      <c r="C54" s="76"/>
      <c r="D54" s="65"/>
    </row>
    <row r="55" spans="1:4" x14ac:dyDescent="0.2">
      <c r="C55" s="65"/>
      <c r="D55" s="65"/>
    </row>
    <row r="56" spans="1:4" x14ac:dyDescent="0.2">
      <c r="C56" s="65"/>
      <c r="D56" s="65"/>
    </row>
    <row r="57" spans="1:4" x14ac:dyDescent="0.2">
      <c r="A57" s="3" t="s">
        <v>10</v>
      </c>
      <c r="C57" s="65" t="s">
        <v>5</v>
      </c>
      <c r="D57" s="65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6" zoomScaleNormal="100" workbookViewId="0">
      <selection activeCell="B27" sqref="B27:C27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6" width="9.140625" style="36"/>
    <col min="7" max="7" width="24.5703125" style="36" customWidth="1"/>
    <col min="8" max="16384" width="9.140625" style="36"/>
  </cols>
  <sheetData>
    <row r="1" spans="1:3" x14ac:dyDescent="0.25">
      <c r="A1" s="177" t="s">
        <v>11</v>
      </c>
      <c r="B1" s="178"/>
      <c r="C1" s="178"/>
    </row>
    <row r="2" spans="1:3" ht="31.5" customHeight="1" x14ac:dyDescent="0.25">
      <c r="A2" s="179" t="s">
        <v>67</v>
      </c>
      <c r="B2" s="180"/>
      <c r="C2" s="180"/>
    </row>
    <row r="3" spans="1:3" x14ac:dyDescent="0.25">
      <c r="A3" s="37"/>
      <c r="B3" s="38"/>
      <c r="C3" s="38"/>
    </row>
    <row r="4" spans="1:3" ht="24.75" customHeight="1" x14ac:dyDescent="0.25">
      <c r="A4" s="27"/>
      <c r="B4" s="28" t="s">
        <v>48</v>
      </c>
      <c r="C4" s="31" t="s">
        <v>50</v>
      </c>
    </row>
    <row r="5" spans="1:3" x14ac:dyDescent="0.25">
      <c r="A5" s="34"/>
      <c r="B5" s="30" t="s">
        <v>65</v>
      </c>
      <c r="C5" s="30" t="s">
        <v>56</v>
      </c>
    </row>
    <row r="6" spans="1:3" ht="18.75" thickBot="1" x14ac:dyDescent="0.3">
      <c r="A6" s="34"/>
      <c r="B6" s="29" t="s">
        <v>49</v>
      </c>
      <c r="C6" s="29" t="s">
        <v>49</v>
      </c>
    </row>
    <row r="7" spans="1:3" x14ac:dyDescent="0.25">
      <c r="A7" s="34" t="s">
        <v>6</v>
      </c>
      <c r="B7" s="66">
        <v>1302247</v>
      </c>
      <c r="C7" s="67">
        <v>1194311</v>
      </c>
    </row>
    <row r="8" spans="1:3" x14ac:dyDescent="0.25">
      <c r="A8" s="34" t="s">
        <v>7</v>
      </c>
      <c r="B8" s="66">
        <v>-455298</v>
      </c>
      <c r="C8" s="68">
        <v>-677976</v>
      </c>
    </row>
    <row r="9" spans="1:3" ht="42.75" x14ac:dyDescent="0.25">
      <c r="A9" s="39" t="s">
        <v>60</v>
      </c>
      <c r="B9" s="40">
        <f>SUM(B7:B8)</f>
        <v>846949</v>
      </c>
      <c r="C9" s="40">
        <f>SUM(C7:C8)</f>
        <v>516335</v>
      </c>
    </row>
    <row r="10" spans="1:3" ht="28.5" x14ac:dyDescent="0.25">
      <c r="A10" s="39" t="s">
        <v>53</v>
      </c>
      <c r="B10" s="48">
        <v>-135870</v>
      </c>
      <c r="C10" s="50">
        <v>-77150</v>
      </c>
    </row>
    <row r="11" spans="1:3" x14ac:dyDescent="0.25">
      <c r="A11" s="41" t="s">
        <v>8</v>
      </c>
      <c r="B11" s="42">
        <f>B9+B10</f>
        <v>711079</v>
      </c>
      <c r="C11" s="42">
        <f>C9+C10</f>
        <v>439185</v>
      </c>
    </row>
    <row r="12" spans="1:3" x14ac:dyDescent="0.25">
      <c r="A12" s="43"/>
      <c r="B12" s="3"/>
      <c r="C12" s="44"/>
    </row>
    <row r="13" spans="1:3" x14ac:dyDescent="0.25">
      <c r="A13" s="45" t="s">
        <v>22</v>
      </c>
      <c r="B13" s="69">
        <v>359651</v>
      </c>
      <c r="C13" s="68">
        <v>273781</v>
      </c>
    </row>
    <row r="14" spans="1:3" x14ac:dyDescent="0.25">
      <c r="A14" s="45" t="s">
        <v>23</v>
      </c>
      <c r="B14" s="48">
        <v>-47464</v>
      </c>
      <c r="C14" s="70">
        <v>-32589</v>
      </c>
    </row>
    <row r="15" spans="1:3" x14ac:dyDescent="0.25">
      <c r="A15" s="43" t="s">
        <v>47</v>
      </c>
      <c r="B15" s="66">
        <v>170249</v>
      </c>
      <c r="C15" s="70">
        <v>165539</v>
      </c>
    </row>
    <row r="16" spans="1:3" x14ac:dyDescent="0.25">
      <c r="A16" s="43" t="s">
        <v>24</v>
      </c>
      <c r="B16" s="66">
        <v>21</v>
      </c>
      <c r="C16" s="70">
        <v>4279</v>
      </c>
    </row>
    <row r="17" spans="1:3" ht="18.75" customHeight="1" x14ac:dyDescent="0.25">
      <c r="A17" s="41" t="s">
        <v>25</v>
      </c>
      <c r="B17" s="46">
        <f>SUM(B13:B16)</f>
        <v>482457</v>
      </c>
      <c r="C17" s="46">
        <f>SUM(C13:C16)</f>
        <v>411010</v>
      </c>
    </row>
    <row r="18" spans="1:3" x14ac:dyDescent="0.25">
      <c r="A18" s="43"/>
      <c r="B18" s="47"/>
      <c r="C18" s="48"/>
    </row>
    <row r="19" spans="1:3" x14ac:dyDescent="0.25">
      <c r="A19" s="49" t="s">
        <v>9</v>
      </c>
      <c r="B19" s="79">
        <f>B11+B17</f>
        <v>1193536</v>
      </c>
      <c r="C19" s="48">
        <f>C11+C17</f>
        <v>850195</v>
      </c>
    </row>
    <row r="20" spans="1:3" ht="17.25" customHeight="1" x14ac:dyDescent="0.25">
      <c r="A20" s="51" t="s">
        <v>26</v>
      </c>
      <c r="B20" s="48">
        <v>-963731</v>
      </c>
      <c r="C20" s="70">
        <v>-792671</v>
      </c>
    </row>
    <row r="21" spans="1:3" ht="18.75" thickBot="1" x14ac:dyDescent="0.3">
      <c r="A21" s="71" t="s">
        <v>54</v>
      </c>
      <c r="B21" s="72">
        <f>B19+B20</f>
        <v>229805</v>
      </c>
      <c r="C21" s="72">
        <f t="shared" ref="C21" si="0">C19+C20</f>
        <v>57524</v>
      </c>
    </row>
    <row r="22" spans="1:3" ht="18.75" thickTop="1" x14ac:dyDescent="0.25">
      <c r="A22" s="71"/>
      <c r="B22" s="73"/>
      <c r="C22" s="73"/>
    </row>
    <row r="23" spans="1:3" ht="28.5" x14ac:dyDescent="0.25">
      <c r="A23" s="39" t="s">
        <v>55</v>
      </c>
      <c r="B23" s="50">
        <v>-30231</v>
      </c>
      <c r="C23" s="50">
        <v>-5756</v>
      </c>
    </row>
    <row r="24" spans="1:3" x14ac:dyDescent="0.25">
      <c r="A24" s="51"/>
      <c r="B24" s="50"/>
      <c r="C24" s="63"/>
    </row>
    <row r="25" spans="1:3" ht="18.75" thickBot="1" x14ac:dyDescent="0.3">
      <c r="A25" s="52" t="s">
        <v>12</v>
      </c>
      <c r="B25" s="53">
        <f>B21+B23</f>
        <v>199574</v>
      </c>
      <c r="C25" s="53">
        <f t="shared" ref="C25" si="1">C21+C23</f>
        <v>51768</v>
      </c>
    </row>
    <row r="26" spans="1:3" ht="18.75" thickTop="1" x14ac:dyDescent="0.25">
      <c r="A26" s="52"/>
      <c r="B26" s="54"/>
      <c r="C26" s="48"/>
    </row>
    <row r="27" spans="1:3" x14ac:dyDescent="0.25">
      <c r="A27" s="55" t="s">
        <v>27</v>
      </c>
      <c r="B27" s="64">
        <v>-24266</v>
      </c>
      <c r="C27" s="64">
        <v>-6530</v>
      </c>
    </row>
    <row r="28" spans="1:3" ht="18.75" thickBot="1" x14ac:dyDescent="0.3">
      <c r="A28" s="56" t="s">
        <v>28</v>
      </c>
      <c r="B28" s="57">
        <f>B27+B25</f>
        <v>175308</v>
      </c>
      <c r="C28" s="57">
        <f t="shared" ref="C28" si="2">C27+C25</f>
        <v>45238</v>
      </c>
    </row>
    <row r="29" spans="1:3" ht="18.75" thickTop="1" x14ac:dyDescent="0.25">
      <c r="A29" s="56"/>
      <c r="B29" s="58"/>
      <c r="C29" s="54"/>
    </row>
    <row r="30" spans="1:3" ht="18.75" thickBot="1" x14ac:dyDescent="0.3">
      <c r="A30" s="56" t="s">
        <v>29</v>
      </c>
      <c r="B30" s="57">
        <f>B28</f>
        <v>175308</v>
      </c>
      <c r="C30" s="57">
        <f>C28</f>
        <v>45238</v>
      </c>
    </row>
    <row r="31" spans="1:3" ht="18.75" thickTop="1" x14ac:dyDescent="0.25">
      <c r="A31" s="56" t="s">
        <v>52</v>
      </c>
      <c r="B31" s="59">
        <f>B30/225271201*1000</f>
        <v>0.77820866236692188</v>
      </c>
      <c r="C31" s="59">
        <f>C30/216162885*1000</f>
        <v>0.20927736970201893</v>
      </c>
    </row>
    <row r="32" spans="1:3" x14ac:dyDescent="0.25">
      <c r="A32" s="56"/>
      <c r="B32" s="60"/>
      <c r="C32" s="35"/>
    </row>
    <row r="33" spans="1:3" x14ac:dyDescent="0.25">
      <c r="A33" s="56"/>
      <c r="B33" s="60"/>
      <c r="C33" s="35"/>
    </row>
    <row r="34" spans="1:3" x14ac:dyDescent="0.25">
      <c r="A34" s="56"/>
      <c r="B34" s="60"/>
      <c r="C34" s="59"/>
    </row>
    <row r="35" spans="1:3" x14ac:dyDescent="0.25">
      <c r="A35" s="3"/>
      <c r="B35" s="74"/>
      <c r="C35" s="34"/>
    </row>
    <row r="36" spans="1:3" x14ac:dyDescent="0.25">
      <c r="A36" s="3" t="s">
        <v>15</v>
      </c>
      <c r="B36" s="3"/>
      <c r="C36" s="76" t="s">
        <v>63</v>
      </c>
    </row>
    <row r="37" spans="1:3" x14ac:dyDescent="0.25">
      <c r="A37" s="3"/>
      <c r="B37" s="3"/>
      <c r="C37" s="65"/>
    </row>
    <row r="38" spans="1:3" x14ac:dyDescent="0.25">
      <c r="A38" s="3"/>
      <c r="B38" s="3"/>
      <c r="C38" s="65"/>
    </row>
    <row r="39" spans="1:3" x14ac:dyDescent="0.25">
      <c r="A39" s="3" t="s">
        <v>13</v>
      </c>
      <c r="B39" s="3"/>
      <c r="C39" s="65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E25" sqref="E25"/>
    </sheetView>
  </sheetViews>
  <sheetFormatPr defaultRowHeight="12.75" x14ac:dyDescent="0.2"/>
  <cols>
    <col min="1" max="1" width="65.5703125" customWidth="1"/>
    <col min="2" max="2" width="15.7109375" customWidth="1"/>
    <col min="3" max="3" width="20" customWidth="1"/>
    <col min="4" max="4" width="23.85546875" customWidth="1"/>
  </cols>
  <sheetData>
    <row r="1" spans="1:4" ht="15" x14ac:dyDescent="0.25">
      <c r="A1" s="84"/>
      <c r="B1" s="85"/>
      <c r="C1" s="85"/>
      <c r="D1" s="86"/>
    </row>
    <row r="2" spans="1:4" ht="15" x14ac:dyDescent="0.25">
      <c r="A2" s="181" t="s">
        <v>68</v>
      </c>
      <c r="B2" s="182"/>
      <c r="C2" s="182"/>
      <c r="D2" s="182"/>
    </row>
    <row r="3" spans="1:4" ht="15" x14ac:dyDescent="0.25">
      <c r="A3" s="183" t="s">
        <v>69</v>
      </c>
      <c r="B3" s="184"/>
      <c r="C3" s="184"/>
      <c r="D3" s="86"/>
    </row>
    <row r="4" spans="1:4" ht="40.5" customHeight="1" x14ac:dyDescent="0.25">
      <c r="A4" s="87" t="s">
        <v>70</v>
      </c>
      <c r="B4" s="88"/>
      <c r="C4" s="88"/>
      <c r="D4" s="86"/>
    </row>
    <row r="5" spans="1:4" ht="66.75" customHeight="1" x14ac:dyDescent="0.2">
      <c r="A5" s="89"/>
      <c r="B5" s="90" t="s">
        <v>71</v>
      </c>
      <c r="C5" s="90" t="s">
        <v>72</v>
      </c>
      <c r="D5" s="86"/>
    </row>
    <row r="6" spans="1:4" ht="31.5" customHeight="1" x14ac:dyDescent="0.2">
      <c r="A6" s="91" t="s">
        <v>73</v>
      </c>
      <c r="B6" s="92"/>
      <c r="C6" s="92"/>
      <c r="D6" s="86"/>
    </row>
    <row r="7" spans="1:4" ht="14.25" x14ac:dyDescent="0.2">
      <c r="A7" s="93" t="s">
        <v>74</v>
      </c>
      <c r="B7" s="94">
        <v>1462332</v>
      </c>
      <c r="C7" s="94">
        <v>1211013</v>
      </c>
      <c r="D7" s="86"/>
    </row>
    <row r="8" spans="1:4" ht="14.25" x14ac:dyDescent="0.2">
      <c r="A8" s="93" t="s">
        <v>75</v>
      </c>
      <c r="B8" s="94">
        <v>-452095</v>
      </c>
      <c r="C8" s="94">
        <v>-680325</v>
      </c>
      <c r="D8" s="86"/>
    </row>
    <row r="9" spans="1:4" ht="14.25" x14ac:dyDescent="0.2">
      <c r="A9" s="93" t="s">
        <v>76</v>
      </c>
      <c r="B9" s="94">
        <v>352838</v>
      </c>
      <c r="C9" s="94">
        <v>274546</v>
      </c>
      <c r="D9" s="86"/>
    </row>
    <row r="10" spans="1:4" ht="14.25" x14ac:dyDescent="0.2">
      <c r="A10" s="93" t="s">
        <v>77</v>
      </c>
      <c r="B10" s="94">
        <v>-47464</v>
      </c>
      <c r="C10" s="94">
        <v>-32589</v>
      </c>
      <c r="D10" s="86"/>
    </row>
    <row r="11" spans="1:4" ht="14.25" x14ac:dyDescent="0.2">
      <c r="A11" s="93" t="s">
        <v>78</v>
      </c>
      <c r="B11" s="94">
        <v>165110</v>
      </c>
      <c r="C11" s="94">
        <v>167412</v>
      </c>
      <c r="D11" s="86"/>
    </row>
    <row r="12" spans="1:4" ht="18" customHeight="1" x14ac:dyDescent="0.2">
      <c r="A12" s="95" t="s">
        <v>79</v>
      </c>
      <c r="B12" s="94">
        <v>8343</v>
      </c>
      <c r="C12" s="94">
        <v>9117</v>
      </c>
      <c r="D12" s="86"/>
    </row>
    <row r="13" spans="1:4" ht="18" customHeight="1" x14ac:dyDescent="0.2">
      <c r="A13" s="95" t="s">
        <v>80</v>
      </c>
      <c r="B13" s="96">
        <v>-868387</v>
      </c>
      <c r="C13" s="96">
        <v>-721782</v>
      </c>
      <c r="D13" s="86"/>
    </row>
    <row r="14" spans="1:4" ht="31.5" customHeight="1" x14ac:dyDescent="0.2">
      <c r="A14" s="97" t="s">
        <v>81</v>
      </c>
      <c r="B14" s="98">
        <f>SUM(B7:B13)</f>
        <v>620677</v>
      </c>
      <c r="C14" s="99">
        <f>SUM(C7:C13)</f>
        <v>227392</v>
      </c>
      <c r="D14" s="86"/>
    </row>
    <row r="15" spans="1:4" ht="15" x14ac:dyDescent="0.2">
      <c r="A15" s="100" t="s">
        <v>82</v>
      </c>
      <c r="B15" s="94"/>
      <c r="C15" s="94"/>
      <c r="D15" s="86"/>
    </row>
    <row r="16" spans="1:4" ht="21.75" customHeight="1" x14ac:dyDescent="0.2">
      <c r="A16" s="101" t="s">
        <v>83</v>
      </c>
      <c r="B16" s="102">
        <v>419254</v>
      </c>
      <c r="C16" s="103">
        <v>200809</v>
      </c>
      <c r="D16" s="104"/>
    </row>
    <row r="17" spans="1:4" ht="15" customHeight="1" x14ac:dyDescent="0.2">
      <c r="A17" s="95" t="s">
        <v>84</v>
      </c>
      <c r="B17" s="94">
        <v>-327930</v>
      </c>
      <c r="C17" s="94">
        <v>-1222764</v>
      </c>
      <c r="D17" s="86"/>
    </row>
    <row r="18" spans="1:4" ht="15.75" customHeight="1" x14ac:dyDescent="0.2">
      <c r="A18" s="105" t="s">
        <v>85</v>
      </c>
      <c r="B18" s="94">
        <v>0</v>
      </c>
      <c r="C18" s="94">
        <v>0</v>
      </c>
      <c r="D18" s="86"/>
    </row>
    <row r="19" spans="1:4" ht="31.5" customHeight="1" x14ac:dyDescent="0.2">
      <c r="A19" s="106" t="s">
        <v>61</v>
      </c>
      <c r="B19" s="107">
        <v>-1187</v>
      </c>
      <c r="C19" s="94">
        <v>0</v>
      </c>
      <c r="D19" s="86"/>
    </row>
    <row r="20" spans="1:4" ht="18" customHeight="1" x14ac:dyDescent="0.2">
      <c r="A20" s="95" t="s">
        <v>2</v>
      </c>
      <c r="B20" s="94">
        <v>-99769</v>
      </c>
      <c r="C20" s="94">
        <v>21210</v>
      </c>
      <c r="D20" s="86"/>
    </row>
    <row r="21" spans="1:4" ht="15" x14ac:dyDescent="0.2">
      <c r="A21" s="100" t="s">
        <v>86</v>
      </c>
      <c r="B21" s="94"/>
      <c r="C21" s="94"/>
      <c r="D21" s="86"/>
    </row>
    <row r="22" spans="1:4" ht="32.25" customHeight="1" x14ac:dyDescent="0.2">
      <c r="A22" s="108" t="s">
        <v>83</v>
      </c>
      <c r="B22" s="94">
        <v>-81191</v>
      </c>
      <c r="C22" s="94">
        <v>-725199</v>
      </c>
      <c r="D22" s="86"/>
    </row>
    <row r="23" spans="1:4" ht="19.5" customHeight="1" x14ac:dyDescent="0.2">
      <c r="A23" s="95" t="s">
        <v>57</v>
      </c>
      <c r="B23" s="94">
        <v>-798629</v>
      </c>
      <c r="C23" s="94">
        <v>944435</v>
      </c>
      <c r="D23" s="86"/>
    </row>
    <row r="24" spans="1:4" ht="30" customHeight="1" x14ac:dyDescent="0.2">
      <c r="A24" s="106" t="s">
        <v>58</v>
      </c>
      <c r="B24" s="94">
        <v>-5905</v>
      </c>
      <c r="C24" s="94">
        <v>3593</v>
      </c>
      <c r="D24" s="86"/>
    </row>
    <row r="25" spans="1:4" ht="30.75" customHeight="1" thickBot="1" x14ac:dyDescent="0.25">
      <c r="A25" s="95" t="s">
        <v>4</v>
      </c>
      <c r="B25" s="109">
        <v>6676</v>
      </c>
      <c r="C25" s="94">
        <v>-43306</v>
      </c>
      <c r="D25" s="86"/>
    </row>
    <row r="26" spans="1:4" ht="35.25" customHeight="1" x14ac:dyDescent="0.2">
      <c r="A26" s="110" t="s">
        <v>87</v>
      </c>
      <c r="B26" s="111">
        <f>SUM(B14:B25)</f>
        <v>-268004</v>
      </c>
      <c r="C26" s="112">
        <f>SUM(C14:C25)</f>
        <v>-593830</v>
      </c>
      <c r="D26" s="86"/>
    </row>
    <row r="27" spans="1:4" ht="15" thickBot="1" x14ac:dyDescent="0.25">
      <c r="A27" s="113" t="s">
        <v>88</v>
      </c>
      <c r="B27" s="109">
        <v>-18400</v>
      </c>
      <c r="C27" s="114">
        <v>-4000</v>
      </c>
      <c r="D27" s="86"/>
    </row>
    <row r="28" spans="1:4" ht="32.25" customHeight="1" thickBot="1" x14ac:dyDescent="0.25">
      <c r="A28" s="115" t="s">
        <v>89</v>
      </c>
      <c r="B28" s="116">
        <f>B26+B27</f>
        <v>-286404</v>
      </c>
      <c r="C28" s="117">
        <f>C26+C27</f>
        <v>-597830</v>
      </c>
      <c r="D28" s="86"/>
    </row>
    <row r="29" spans="1:4" ht="30" customHeight="1" x14ac:dyDescent="0.2">
      <c r="A29" s="118" t="s">
        <v>90</v>
      </c>
      <c r="B29" s="119"/>
      <c r="C29" s="120"/>
      <c r="D29" s="86"/>
    </row>
    <row r="30" spans="1:4" ht="14.25" x14ac:dyDescent="0.2">
      <c r="A30" s="121" t="s">
        <v>91</v>
      </c>
      <c r="B30" s="94">
        <v>-157265</v>
      </c>
      <c r="C30" s="107">
        <v>-77053</v>
      </c>
      <c r="D30" s="86"/>
    </row>
    <row r="31" spans="1:4" ht="14.25" x14ac:dyDescent="0.2">
      <c r="A31" s="121" t="s">
        <v>92</v>
      </c>
      <c r="B31" s="94">
        <v>675</v>
      </c>
      <c r="C31" s="107">
        <v>473</v>
      </c>
      <c r="D31" s="86"/>
    </row>
    <row r="32" spans="1:4" ht="14.25" x14ac:dyDescent="0.2">
      <c r="A32" s="121" t="s">
        <v>93</v>
      </c>
      <c r="B32" s="94">
        <v>-945356</v>
      </c>
      <c r="C32" s="114">
        <v>-1123189</v>
      </c>
      <c r="D32" s="86"/>
    </row>
    <row r="33" spans="1:4" ht="14.25" x14ac:dyDescent="0.2">
      <c r="A33" s="122" t="s">
        <v>94</v>
      </c>
      <c r="B33" s="94">
        <v>655946</v>
      </c>
      <c r="C33" s="123">
        <v>632557</v>
      </c>
      <c r="D33" s="86"/>
    </row>
    <row r="34" spans="1:4" ht="15" thickBot="1" x14ac:dyDescent="0.25">
      <c r="A34" s="121" t="s">
        <v>95</v>
      </c>
      <c r="B34" s="124">
        <f>SUM(B30:B33)</f>
        <v>-446000</v>
      </c>
      <c r="C34" s="125">
        <f>SUM(C30:C33)</f>
        <v>-567212</v>
      </c>
      <c r="D34" s="86"/>
    </row>
    <row r="35" spans="1:4" ht="33.75" customHeight="1" x14ac:dyDescent="0.2">
      <c r="A35" s="118" t="s">
        <v>96</v>
      </c>
      <c r="B35" s="119"/>
      <c r="C35" s="94"/>
      <c r="D35" s="86"/>
    </row>
    <row r="36" spans="1:4" ht="14.25" x14ac:dyDescent="0.2">
      <c r="A36" s="121" t="s">
        <v>97</v>
      </c>
      <c r="B36" s="94">
        <v>261583</v>
      </c>
      <c r="C36" s="94">
        <v>775912</v>
      </c>
      <c r="D36" s="86"/>
    </row>
    <row r="37" spans="1:4" ht="14.25" x14ac:dyDescent="0.2">
      <c r="A37" s="121" t="s">
        <v>98</v>
      </c>
      <c r="B37" s="107">
        <v>-89424</v>
      </c>
      <c r="C37" s="126">
        <v>-108483</v>
      </c>
      <c r="D37" s="86"/>
    </row>
    <row r="38" spans="1:4" ht="14.25" x14ac:dyDescent="0.2">
      <c r="A38" s="127" t="s">
        <v>99</v>
      </c>
      <c r="B38" s="128">
        <v>0</v>
      </c>
      <c r="C38" s="126">
        <v>0</v>
      </c>
      <c r="D38" s="86"/>
    </row>
    <row r="39" spans="1:4" ht="15" thickBot="1" x14ac:dyDescent="0.25">
      <c r="A39" s="113" t="s">
        <v>100</v>
      </c>
      <c r="B39" s="129">
        <v>-721</v>
      </c>
      <c r="C39" s="130">
        <v>-478</v>
      </c>
      <c r="D39" s="86"/>
    </row>
    <row r="40" spans="1:4" ht="30" customHeight="1" thickBot="1" x14ac:dyDescent="0.25">
      <c r="A40" s="115" t="s">
        <v>101</v>
      </c>
      <c r="B40" s="131">
        <f>SUM(B36:B39)</f>
        <v>171438</v>
      </c>
      <c r="C40" s="132">
        <f>SUM(C36:C39)</f>
        <v>666951</v>
      </c>
      <c r="D40" s="86"/>
    </row>
    <row r="41" spans="1:4" ht="32.25" customHeight="1" x14ac:dyDescent="0.2">
      <c r="A41" s="133" t="s">
        <v>102</v>
      </c>
      <c r="B41" s="94">
        <v>-31117</v>
      </c>
      <c r="C41" s="107">
        <v>-253054</v>
      </c>
      <c r="D41" s="86"/>
    </row>
    <row r="42" spans="1:4" ht="18" customHeight="1" x14ac:dyDescent="0.2">
      <c r="A42" s="133" t="s">
        <v>103</v>
      </c>
      <c r="B42" s="98">
        <f>B28+B34+B40+B41</f>
        <v>-592083</v>
      </c>
      <c r="C42" s="99">
        <f>C28+C34+C40+C41</f>
        <v>-751145</v>
      </c>
      <c r="D42" s="86"/>
    </row>
    <row r="43" spans="1:4" ht="14.25" customHeight="1" x14ac:dyDescent="0.2">
      <c r="A43" s="133" t="s">
        <v>104</v>
      </c>
      <c r="B43" s="94">
        <v>3555113</v>
      </c>
      <c r="C43" s="94">
        <v>4306258</v>
      </c>
      <c r="D43" s="86"/>
    </row>
    <row r="44" spans="1:4" ht="16.5" customHeight="1" x14ac:dyDescent="0.2">
      <c r="A44" s="91" t="s">
        <v>105</v>
      </c>
      <c r="B44" s="134">
        <f>SUM(B42:B43)</f>
        <v>2963030</v>
      </c>
      <c r="C44" s="134">
        <f>SUM(C42:C43)</f>
        <v>3555113</v>
      </c>
      <c r="D44" s="86"/>
    </row>
    <row r="45" spans="1:4" ht="15" x14ac:dyDescent="0.25">
      <c r="A45" s="135"/>
      <c r="B45" s="136"/>
      <c r="C45" s="136"/>
      <c r="D45" s="86"/>
    </row>
    <row r="46" spans="1:4" ht="15" x14ac:dyDescent="0.25">
      <c r="A46" s="135"/>
      <c r="B46" s="136"/>
      <c r="C46" s="136"/>
      <c r="D46" s="86"/>
    </row>
    <row r="47" spans="1:4" ht="14.25" x14ac:dyDescent="0.2">
      <c r="A47" s="86" t="s">
        <v>15</v>
      </c>
      <c r="B47" s="137"/>
      <c r="C47" s="86" t="s">
        <v>106</v>
      </c>
      <c r="D47" s="138"/>
    </row>
    <row r="48" spans="1:4" ht="14.25" x14ac:dyDescent="0.2">
      <c r="A48" s="86"/>
      <c r="B48" s="138"/>
      <c r="C48" s="86"/>
      <c r="D48" s="138"/>
    </row>
    <row r="49" spans="1:4" ht="14.25" x14ac:dyDescent="0.2">
      <c r="A49" s="86"/>
      <c r="B49" s="138"/>
      <c r="C49" s="86"/>
      <c r="D49" s="138"/>
    </row>
    <row r="50" spans="1:4" ht="14.25" x14ac:dyDescent="0.2">
      <c r="A50" s="86" t="s">
        <v>10</v>
      </c>
      <c r="B50" s="139"/>
      <c r="C50" s="86" t="s">
        <v>5</v>
      </c>
      <c r="D50" s="86"/>
    </row>
  </sheetData>
  <mergeCells count="2">
    <mergeCell ref="A2:D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2" sqref="A22:XFD26"/>
    </sheetView>
  </sheetViews>
  <sheetFormatPr defaultRowHeight="12.75" x14ac:dyDescent="0.2"/>
  <cols>
    <col min="1" max="1" width="30.7109375" customWidth="1"/>
    <col min="2" max="2" width="18.85546875" customWidth="1"/>
    <col min="3" max="3" width="17" customWidth="1"/>
    <col min="4" max="4" width="16" customWidth="1"/>
    <col min="5" max="5" width="17.85546875" customWidth="1"/>
  </cols>
  <sheetData>
    <row r="1" spans="1:5" ht="15.75" x14ac:dyDescent="0.25">
      <c r="A1" s="140"/>
      <c r="B1" s="141"/>
      <c r="C1" s="142"/>
      <c r="D1" s="142"/>
      <c r="E1" s="142"/>
    </row>
    <row r="2" spans="1:5" ht="15.75" x14ac:dyDescent="0.25">
      <c r="A2" s="140"/>
      <c r="B2" s="141"/>
      <c r="C2" s="142"/>
      <c r="D2" s="142"/>
      <c r="E2" s="142"/>
    </row>
    <row r="3" spans="1:5" ht="15.75" x14ac:dyDescent="0.25">
      <c r="A3" s="140"/>
      <c r="B3" s="142"/>
      <c r="C3" s="141"/>
      <c r="D3" s="141"/>
      <c r="E3" s="141"/>
    </row>
    <row r="4" spans="1:5" ht="15" x14ac:dyDescent="0.25">
      <c r="A4" s="181" t="s">
        <v>68</v>
      </c>
      <c r="B4" s="185"/>
      <c r="C4" s="185"/>
      <c r="D4" s="185"/>
      <c r="E4" s="143"/>
    </row>
    <row r="5" spans="1:5" ht="15" x14ac:dyDescent="0.25">
      <c r="A5" s="181" t="s">
        <v>107</v>
      </c>
      <c r="B5" s="186"/>
      <c r="C5" s="186"/>
      <c r="D5" s="186"/>
      <c r="E5" s="144"/>
    </row>
    <row r="6" spans="1:5" ht="15" x14ac:dyDescent="0.25">
      <c r="A6" s="145"/>
      <c r="B6" s="144"/>
      <c r="C6" s="144"/>
      <c r="D6" s="144"/>
      <c r="E6" s="144"/>
    </row>
    <row r="7" spans="1:5" ht="53.25" customHeight="1" x14ac:dyDescent="0.25">
      <c r="A7" s="146"/>
      <c r="B7" s="147" t="s">
        <v>108</v>
      </c>
      <c r="C7" s="147" t="s">
        <v>109</v>
      </c>
      <c r="D7" s="147" t="s">
        <v>110</v>
      </c>
      <c r="E7" s="148" t="s">
        <v>111</v>
      </c>
    </row>
    <row r="8" spans="1:5" ht="15" x14ac:dyDescent="0.25">
      <c r="A8" s="149"/>
      <c r="B8" s="150"/>
      <c r="C8" s="150"/>
      <c r="D8" s="150"/>
      <c r="E8" s="150"/>
    </row>
    <row r="9" spans="1:5" ht="15" x14ac:dyDescent="0.25">
      <c r="A9" s="151" t="s">
        <v>112</v>
      </c>
      <c r="B9" s="152">
        <v>921310</v>
      </c>
      <c r="C9" s="152">
        <v>161</v>
      </c>
      <c r="D9" s="152">
        <v>98354</v>
      </c>
      <c r="E9" s="152">
        <f>SUM(B9:D9)</f>
        <v>1019825</v>
      </c>
    </row>
    <row r="10" spans="1:5" ht="14.25" x14ac:dyDescent="0.2">
      <c r="A10" s="150" t="s">
        <v>113</v>
      </c>
      <c r="B10" s="153">
        <v>72573</v>
      </c>
      <c r="C10" s="153">
        <v>-161</v>
      </c>
      <c r="D10" s="153">
        <v>0</v>
      </c>
      <c r="E10" s="154">
        <f t="shared" ref="E10:E19" si="0">SUM(B10:D10)</f>
        <v>72412</v>
      </c>
    </row>
    <row r="11" spans="1:5" ht="34.5" customHeight="1" x14ac:dyDescent="0.2">
      <c r="A11" s="155" t="s">
        <v>114</v>
      </c>
      <c r="B11" s="153">
        <v>0</v>
      </c>
      <c r="C11" s="153">
        <v>0</v>
      </c>
      <c r="D11" s="153">
        <v>45238</v>
      </c>
      <c r="E11" s="156">
        <f t="shared" si="0"/>
        <v>45238</v>
      </c>
    </row>
    <row r="12" spans="1:5" ht="14.25" x14ac:dyDescent="0.2">
      <c r="A12" s="150" t="s">
        <v>115</v>
      </c>
      <c r="B12" s="153">
        <v>0</v>
      </c>
      <c r="C12" s="153">
        <v>0</v>
      </c>
      <c r="D12" s="153">
        <v>-313</v>
      </c>
      <c r="E12" s="153">
        <f t="shared" si="0"/>
        <v>-313</v>
      </c>
    </row>
    <row r="13" spans="1:5" ht="61.5" customHeight="1" x14ac:dyDescent="0.2">
      <c r="A13" s="155" t="s">
        <v>116</v>
      </c>
      <c r="B13" s="153">
        <v>86931</v>
      </c>
      <c r="C13" s="153">
        <v>0</v>
      </c>
      <c r="D13" s="153">
        <v>-86931</v>
      </c>
      <c r="E13" s="153">
        <f t="shared" si="0"/>
        <v>0</v>
      </c>
    </row>
    <row r="14" spans="1:5" ht="15" x14ac:dyDescent="0.25">
      <c r="A14" s="151" t="s">
        <v>117</v>
      </c>
      <c r="B14" s="157">
        <v>1080814</v>
      </c>
      <c r="C14" s="153">
        <v>0</v>
      </c>
      <c r="D14" s="157">
        <v>56348</v>
      </c>
      <c r="E14" s="157">
        <f t="shared" si="0"/>
        <v>1137162</v>
      </c>
    </row>
    <row r="15" spans="1:5" ht="14.25" x14ac:dyDescent="0.2">
      <c r="A15" s="150" t="s">
        <v>113</v>
      </c>
      <c r="B15" s="153">
        <v>0</v>
      </c>
      <c r="C15" s="153">
        <v>308</v>
      </c>
      <c r="D15" s="153">
        <v>0</v>
      </c>
      <c r="E15" s="154">
        <f t="shared" si="0"/>
        <v>308</v>
      </c>
    </row>
    <row r="16" spans="1:5" ht="36.75" customHeight="1" x14ac:dyDescent="0.2">
      <c r="A16" s="155" t="s">
        <v>114</v>
      </c>
      <c r="B16" s="153">
        <v>0</v>
      </c>
      <c r="C16" s="153">
        <v>0</v>
      </c>
      <c r="D16" s="153">
        <v>175308</v>
      </c>
      <c r="E16" s="156">
        <f t="shared" si="0"/>
        <v>175308</v>
      </c>
    </row>
    <row r="17" spans="1:5" ht="14.25" x14ac:dyDescent="0.2">
      <c r="A17" s="150" t="s">
        <v>115</v>
      </c>
      <c r="B17" s="153">
        <v>0</v>
      </c>
      <c r="C17" s="153">
        <v>0</v>
      </c>
      <c r="D17" s="153">
        <v>-4</v>
      </c>
      <c r="E17" s="153">
        <f t="shared" si="0"/>
        <v>-4</v>
      </c>
    </row>
    <row r="18" spans="1:5" ht="62.25" customHeight="1" x14ac:dyDescent="0.2">
      <c r="A18" s="155" t="s">
        <v>116</v>
      </c>
      <c r="B18" s="153">
        <v>45542</v>
      </c>
      <c r="C18" s="153">
        <v>-308</v>
      </c>
      <c r="D18" s="153">
        <v>-45234</v>
      </c>
      <c r="E18" s="153">
        <f t="shared" si="0"/>
        <v>0</v>
      </c>
    </row>
    <row r="19" spans="1:5" ht="15" x14ac:dyDescent="0.25">
      <c r="A19" s="151" t="s">
        <v>118</v>
      </c>
      <c r="B19" s="158">
        <f>SUM(B14:B18)</f>
        <v>1126356</v>
      </c>
      <c r="C19" s="158">
        <f>SUM(C14:C18)</f>
        <v>0</v>
      </c>
      <c r="D19" s="158">
        <f>SUM(D14:D18)</f>
        <v>186418</v>
      </c>
      <c r="E19" s="159">
        <f t="shared" si="0"/>
        <v>1312774</v>
      </c>
    </row>
    <row r="20" spans="1:5" ht="15" x14ac:dyDescent="0.25">
      <c r="A20" s="160"/>
      <c r="B20" s="161"/>
      <c r="C20" s="161"/>
      <c r="D20" s="161"/>
      <c r="E20" s="162"/>
    </row>
    <row r="21" spans="1:5" ht="15" x14ac:dyDescent="0.25">
      <c r="A21" s="160"/>
      <c r="B21" s="161"/>
      <c r="C21" s="161"/>
      <c r="D21" s="161"/>
      <c r="E21" s="162"/>
    </row>
    <row r="22" spans="1:5" ht="15" x14ac:dyDescent="0.25">
      <c r="A22" s="86" t="s">
        <v>15</v>
      </c>
      <c r="B22" s="137"/>
      <c r="C22" s="86"/>
      <c r="D22" s="86" t="s">
        <v>106</v>
      </c>
      <c r="E22" s="163"/>
    </row>
    <row r="23" spans="1:5" ht="15" x14ac:dyDescent="0.25">
      <c r="A23" s="86"/>
      <c r="B23" s="138"/>
      <c r="C23" s="86"/>
      <c r="D23" s="86"/>
      <c r="E23" s="163"/>
    </row>
    <row r="24" spans="1:5" ht="15" x14ac:dyDescent="0.25">
      <c r="A24" s="86"/>
      <c r="B24" s="138"/>
      <c r="C24" s="86"/>
      <c r="D24" s="86"/>
      <c r="E24" s="163"/>
    </row>
    <row r="25" spans="1:5" ht="15" x14ac:dyDescent="0.25">
      <c r="A25" s="86" t="s">
        <v>10</v>
      </c>
      <c r="B25" s="139"/>
      <c r="C25" s="86"/>
      <c r="D25" s="86" t="s">
        <v>5</v>
      </c>
      <c r="E25" s="163"/>
    </row>
  </sheetData>
  <mergeCells count="2"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6" workbookViewId="0">
      <selection activeCell="A31" sqref="A31"/>
    </sheetView>
  </sheetViews>
  <sheetFormatPr defaultRowHeight="14.25" x14ac:dyDescent="0.2"/>
  <cols>
    <col min="1" max="1" width="175.7109375" style="165" customWidth="1"/>
    <col min="2" max="16384" width="9.140625" style="165"/>
  </cols>
  <sheetData>
    <row r="1" spans="1:1" x14ac:dyDescent="0.2">
      <c r="A1" s="174" t="s">
        <v>165</v>
      </c>
    </row>
    <row r="3" spans="1:1" s="176" customFormat="1" x14ac:dyDescent="0.2">
      <c r="A3" s="175" t="s">
        <v>119</v>
      </c>
    </row>
    <row r="4" spans="1:1" s="176" customFormat="1" x14ac:dyDescent="0.2">
      <c r="A4" s="175" t="s">
        <v>120</v>
      </c>
    </row>
    <row r="5" spans="1:1" s="176" customFormat="1" x14ac:dyDescent="0.2">
      <c r="A5" s="175" t="s">
        <v>121</v>
      </c>
    </row>
    <row r="6" spans="1:1" s="176" customFormat="1" x14ac:dyDescent="0.2">
      <c r="A6" s="175" t="s">
        <v>122</v>
      </c>
    </row>
    <row r="8" spans="1:1" ht="21.75" customHeight="1" x14ac:dyDescent="0.2">
      <c r="A8" s="164" t="s">
        <v>166</v>
      </c>
    </row>
    <row r="9" spans="1:1" ht="21.75" customHeight="1" x14ac:dyDescent="0.2">
      <c r="A9" s="164" t="s">
        <v>167</v>
      </c>
    </row>
    <row r="11" spans="1:1" x14ac:dyDescent="0.2">
      <c r="A11" s="173" t="s">
        <v>123</v>
      </c>
    </row>
    <row r="12" spans="1:1" ht="28.5" x14ac:dyDescent="0.2">
      <c r="A12" s="173" t="s">
        <v>124</v>
      </c>
    </row>
    <row r="13" spans="1:1" x14ac:dyDescent="0.2">
      <c r="A13" s="173" t="s">
        <v>125</v>
      </c>
    </row>
    <row r="14" spans="1:1" ht="57" x14ac:dyDescent="0.2">
      <c r="A14" s="173" t="s">
        <v>126</v>
      </c>
    </row>
    <row r="15" spans="1:1" ht="42.75" x14ac:dyDescent="0.2">
      <c r="A15" s="173" t="s">
        <v>127</v>
      </c>
    </row>
    <row r="16" spans="1:1" x14ac:dyDescent="0.2">
      <c r="A16" s="173" t="s">
        <v>128</v>
      </c>
    </row>
    <row r="17" spans="1:1" x14ac:dyDescent="0.2">
      <c r="A17" s="173" t="s">
        <v>129</v>
      </c>
    </row>
    <row r="18" spans="1:1" x14ac:dyDescent="0.2">
      <c r="A18" s="173" t="s">
        <v>130</v>
      </c>
    </row>
    <row r="19" spans="1:1" x14ac:dyDescent="0.2">
      <c r="A19" s="173" t="s">
        <v>131</v>
      </c>
    </row>
    <row r="20" spans="1:1" x14ac:dyDescent="0.2">
      <c r="A20" s="173" t="s">
        <v>132</v>
      </c>
    </row>
    <row r="21" spans="1:1" x14ac:dyDescent="0.2">
      <c r="A21" s="173" t="s">
        <v>133</v>
      </c>
    </row>
    <row r="22" spans="1:1" x14ac:dyDescent="0.2">
      <c r="A22" s="173" t="s">
        <v>134</v>
      </c>
    </row>
    <row r="23" spans="1:1" x14ac:dyDescent="0.2">
      <c r="A23" s="173" t="s">
        <v>135</v>
      </c>
    </row>
    <row r="24" spans="1:1" x14ac:dyDescent="0.2">
      <c r="A24" s="173" t="s">
        <v>136</v>
      </c>
    </row>
    <row r="25" spans="1:1" x14ac:dyDescent="0.2">
      <c r="A25" s="173" t="s">
        <v>137</v>
      </c>
    </row>
    <row r="26" spans="1:1" ht="28.5" x14ac:dyDescent="0.2">
      <c r="A26" s="173" t="s">
        <v>138</v>
      </c>
    </row>
    <row r="27" spans="1:1" ht="28.5" x14ac:dyDescent="0.2">
      <c r="A27" s="170" t="s">
        <v>170</v>
      </c>
    </row>
    <row r="28" spans="1:1" s="170" customFormat="1" ht="28.5" x14ac:dyDescent="0.2">
      <c r="A28" s="170" t="s">
        <v>171</v>
      </c>
    </row>
    <row r="29" spans="1:1" s="170" customFormat="1" ht="28.5" x14ac:dyDescent="0.2">
      <c r="A29" s="170" t="s">
        <v>172</v>
      </c>
    </row>
    <row r="30" spans="1:1" s="170" customFormat="1" ht="28.5" x14ac:dyDescent="0.2">
      <c r="A30" s="170" t="s">
        <v>173</v>
      </c>
    </row>
    <row r="31" spans="1:1" s="170" customFormat="1" x14ac:dyDescent="0.2">
      <c r="A31" s="170" t="s">
        <v>174</v>
      </c>
    </row>
    <row r="34" spans="1:5" ht="15" x14ac:dyDescent="0.25">
      <c r="A34" s="86" t="s">
        <v>169</v>
      </c>
      <c r="B34" s="137"/>
      <c r="C34" s="86"/>
      <c r="D34" s="86"/>
      <c r="E34" s="163"/>
    </row>
    <row r="35" spans="1:5" ht="15" x14ac:dyDescent="0.25">
      <c r="A35" s="86"/>
      <c r="B35" s="138"/>
      <c r="C35" s="86"/>
      <c r="D35" s="86"/>
      <c r="E35" s="163"/>
    </row>
    <row r="36" spans="1:5" ht="15" x14ac:dyDescent="0.25">
      <c r="A36" s="86"/>
      <c r="B36" s="138"/>
      <c r="C36" s="86"/>
      <c r="D36" s="86"/>
      <c r="E36" s="163"/>
    </row>
    <row r="37" spans="1:5" ht="15" x14ac:dyDescent="0.25">
      <c r="A37" s="86" t="s">
        <v>168</v>
      </c>
      <c r="B37" s="139"/>
      <c r="C37" s="86"/>
      <c r="D37" s="86"/>
      <c r="E37" s="16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18" sqref="C18:C21"/>
    </sheetView>
  </sheetViews>
  <sheetFormatPr defaultRowHeight="14.25" x14ac:dyDescent="0.2"/>
  <cols>
    <col min="1" max="1" width="15.42578125" style="165" customWidth="1"/>
    <col min="2" max="2" width="44.28515625" style="165" customWidth="1"/>
    <col min="3" max="3" width="34.5703125" style="165" customWidth="1"/>
    <col min="4" max="4" width="22.85546875" style="165" customWidth="1"/>
    <col min="5" max="5" width="25" style="165" customWidth="1"/>
    <col min="6" max="16384" width="9.140625" style="165"/>
  </cols>
  <sheetData>
    <row r="1" spans="1:5" x14ac:dyDescent="0.2">
      <c r="A1" s="167"/>
      <c r="C1" s="165" t="s">
        <v>158</v>
      </c>
    </row>
    <row r="2" spans="1:5" x14ac:dyDescent="0.2">
      <c r="B2" s="168"/>
      <c r="C2" s="165" t="s">
        <v>157</v>
      </c>
    </row>
    <row r="3" spans="1:5" x14ac:dyDescent="0.2">
      <c r="A3" s="168" t="s">
        <v>159</v>
      </c>
      <c r="C3" s="165" t="s">
        <v>160</v>
      </c>
    </row>
    <row r="4" spans="1:5" x14ac:dyDescent="0.2">
      <c r="A4" s="167"/>
      <c r="C4" s="166" t="s">
        <v>162</v>
      </c>
    </row>
    <row r="5" spans="1:5" x14ac:dyDescent="0.2">
      <c r="A5" s="169"/>
      <c r="C5" s="165" t="s">
        <v>161</v>
      </c>
    </row>
    <row r="6" spans="1:5" x14ac:dyDescent="0.2">
      <c r="A6" s="169"/>
    </row>
    <row r="7" spans="1:5" x14ac:dyDescent="0.2">
      <c r="B7" s="168" t="s">
        <v>139</v>
      </c>
    </row>
    <row r="8" spans="1:5" x14ac:dyDescent="0.2">
      <c r="B8" s="168" t="s">
        <v>140</v>
      </c>
    </row>
    <row r="9" spans="1:5" x14ac:dyDescent="0.2">
      <c r="B9" s="168" t="s">
        <v>141</v>
      </c>
    </row>
    <row r="10" spans="1:5" x14ac:dyDescent="0.2">
      <c r="B10" s="168" t="s">
        <v>142</v>
      </c>
    </row>
    <row r="11" spans="1:5" x14ac:dyDescent="0.2">
      <c r="A11" s="168"/>
    </row>
    <row r="12" spans="1:5" ht="19.5" customHeight="1" x14ac:dyDescent="0.2">
      <c r="A12" s="187" t="s">
        <v>143</v>
      </c>
      <c r="B12" s="188"/>
      <c r="C12" s="188"/>
      <c r="D12" s="188"/>
      <c r="E12" s="188"/>
    </row>
    <row r="13" spans="1:5" ht="19.5" customHeight="1" x14ac:dyDescent="0.2">
      <c r="A13" s="187" t="s">
        <v>120</v>
      </c>
      <c r="B13" s="188"/>
      <c r="C13" s="188"/>
      <c r="D13" s="188"/>
      <c r="E13" s="188"/>
    </row>
    <row r="14" spans="1:5" ht="19.5" customHeight="1" x14ac:dyDescent="0.2">
      <c r="A14" s="187" t="s">
        <v>144</v>
      </c>
      <c r="B14" s="188"/>
      <c r="C14" s="188"/>
      <c r="D14" s="188"/>
      <c r="E14" s="188"/>
    </row>
    <row r="15" spans="1:5" ht="19.5" customHeight="1" x14ac:dyDescent="0.2">
      <c r="A15" s="187" t="s">
        <v>145</v>
      </c>
      <c r="B15" s="188"/>
      <c r="C15" s="188"/>
      <c r="D15" s="188"/>
      <c r="E15" s="188"/>
    </row>
    <row r="16" spans="1:5" x14ac:dyDescent="0.2">
      <c r="A16" s="170"/>
    </row>
    <row r="17" spans="1:5" ht="24.75" customHeight="1" x14ac:dyDescent="0.2">
      <c r="A17" s="190" t="s">
        <v>146</v>
      </c>
      <c r="B17" s="190"/>
      <c r="C17" s="190"/>
      <c r="D17" s="190" t="s">
        <v>147</v>
      </c>
      <c r="E17" s="190" t="s">
        <v>148</v>
      </c>
    </row>
    <row r="18" spans="1:5" ht="39" customHeight="1" x14ac:dyDescent="0.2">
      <c r="A18" s="189" t="s">
        <v>149</v>
      </c>
      <c r="B18" s="189" t="s">
        <v>163</v>
      </c>
      <c r="C18" s="189" t="s">
        <v>164</v>
      </c>
      <c r="D18" s="190"/>
      <c r="E18" s="190"/>
    </row>
    <row r="19" spans="1:5" ht="31.5" customHeight="1" x14ac:dyDescent="0.2">
      <c r="A19" s="189"/>
      <c r="B19" s="189" t="s">
        <v>150</v>
      </c>
      <c r="C19" s="189" t="s">
        <v>153</v>
      </c>
      <c r="D19" s="190"/>
      <c r="E19" s="190"/>
    </row>
    <row r="20" spans="1:5" ht="22.5" customHeight="1" x14ac:dyDescent="0.2">
      <c r="A20" s="189"/>
      <c r="B20" s="189" t="s">
        <v>151</v>
      </c>
      <c r="C20" s="189"/>
      <c r="D20" s="190"/>
      <c r="E20" s="190"/>
    </row>
    <row r="21" spans="1:5" ht="38.25" customHeight="1" x14ac:dyDescent="0.2">
      <c r="A21" s="189"/>
      <c r="B21" s="189" t="s">
        <v>152</v>
      </c>
      <c r="C21" s="189"/>
      <c r="D21" s="190"/>
      <c r="E21" s="190"/>
    </row>
    <row r="22" spans="1:5" x14ac:dyDescent="0.2">
      <c r="A22" s="171">
        <v>1</v>
      </c>
      <c r="B22" s="171">
        <v>2</v>
      </c>
      <c r="C22" s="171">
        <v>3</v>
      </c>
      <c r="D22" s="171">
        <v>4</v>
      </c>
      <c r="E22" s="171">
        <v>5</v>
      </c>
    </row>
    <row r="23" spans="1:5" ht="28.5" x14ac:dyDescent="0.2">
      <c r="A23" s="171" t="s">
        <v>154</v>
      </c>
      <c r="B23" s="171" t="s">
        <v>155</v>
      </c>
      <c r="C23" s="172">
        <v>0.97965599999999997</v>
      </c>
      <c r="D23" s="171" t="s">
        <v>156</v>
      </c>
      <c r="E23" s="171" t="s">
        <v>156</v>
      </c>
    </row>
    <row r="24" spans="1:5" x14ac:dyDescent="0.2">
      <c r="A24" s="170"/>
    </row>
    <row r="25" spans="1:5" x14ac:dyDescent="0.2">
      <c r="A25" s="170"/>
    </row>
    <row r="26" spans="1:5" x14ac:dyDescent="0.2">
      <c r="A26" s="170"/>
    </row>
    <row r="27" spans="1:5" ht="15" x14ac:dyDescent="0.25">
      <c r="A27" s="86" t="s">
        <v>15</v>
      </c>
      <c r="B27" s="137"/>
      <c r="C27" s="86"/>
      <c r="D27" s="86" t="s">
        <v>106</v>
      </c>
      <c r="E27" s="163"/>
    </row>
    <row r="28" spans="1:5" ht="15" x14ac:dyDescent="0.25">
      <c r="A28" s="86"/>
      <c r="B28" s="138"/>
      <c r="C28" s="86"/>
      <c r="D28" s="86"/>
      <c r="E28" s="163"/>
    </row>
    <row r="29" spans="1:5" ht="15" x14ac:dyDescent="0.25">
      <c r="A29" s="86"/>
      <c r="B29" s="138"/>
      <c r="C29" s="86"/>
      <c r="D29" s="86"/>
      <c r="E29" s="163"/>
    </row>
    <row r="30" spans="1:5" ht="15" x14ac:dyDescent="0.25">
      <c r="A30" s="86" t="s">
        <v>10</v>
      </c>
      <c r="B30" s="139"/>
      <c r="C30" s="86"/>
      <c r="D30" s="86" t="s">
        <v>5</v>
      </c>
      <c r="E30" s="163"/>
    </row>
    <row r="32" spans="1:5" x14ac:dyDescent="0.2">
      <c r="A32" s="170"/>
    </row>
  </sheetData>
  <mergeCells count="10">
    <mergeCell ref="A12:E12"/>
    <mergeCell ref="A13:E13"/>
    <mergeCell ref="A14:E14"/>
    <mergeCell ref="A15:E15"/>
    <mergeCell ref="B18:B21"/>
    <mergeCell ref="C18:C21"/>
    <mergeCell ref="A17:C17"/>
    <mergeCell ref="D17:D21"/>
    <mergeCell ref="E17:E21"/>
    <mergeCell ref="A18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Примечания</vt:lpstr>
      <vt:lpstr>Приложение 2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2017-10-05T11:54:14Z</cp:lastPrinted>
  <dcterms:created xsi:type="dcterms:W3CDTF">1996-10-08T23:32:33Z</dcterms:created>
  <dcterms:modified xsi:type="dcterms:W3CDTF">2018-01-15T11:00:08Z</dcterms:modified>
</cp:coreProperties>
</file>