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сайт фин отчет\"/>
    </mc:Choice>
  </mc:AlternateContent>
  <bookViews>
    <workbookView xWindow="0" yWindow="0" windowWidth="20490" windowHeight="7755" activeTab="4"/>
  </bookViews>
  <sheets>
    <sheet name="офп" sheetId="3" r:id="rId1"/>
    <sheet name="осп" sheetId="5" r:id="rId2"/>
    <sheet name="ОДДС" sheetId="6" r:id="rId3"/>
    <sheet name="Капитал" sheetId="7" r:id="rId4"/>
    <sheet name="Примечание к фин.отчетности" sheetId="9" r:id="rId5"/>
    <sheet name="Приложение 2" sheetId="10" r:id="rId6"/>
    <sheet name="Экономические нормативы" sheetId="11" r:id="rId7"/>
  </sheets>
  <definedNames>
    <definedName name="_xlnm.Print_Area" localSheetId="1">осп!$A$1:$C$40</definedName>
  </definedNames>
  <calcPr calcId="152511"/>
</workbook>
</file>

<file path=xl/calcChain.xml><?xml version="1.0" encoding="utf-8"?>
<calcChain xmlns="http://schemas.openxmlformats.org/spreadsheetml/2006/main">
  <c r="B18" i="7" l="1"/>
  <c r="C18" i="7"/>
  <c r="D18" i="7"/>
  <c r="D17" i="7"/>
  <c r="D16" i="7"/>
  <c r="D15" i="7"/>
  <c r="D14" i="7"/>
  <c r="D13" i="7"/>
  <c r="B12" i="7"/>
  <c r="C12" i="7"/>
  <c r="D12" i="7"/>
  <c r="D11" i="7"/>
  <c r="D10" i="7"/>
  <c r="D9" i="7"/>
  <c r="D8" i="7"/>
  <c r="D7" i="7"/>
  <c r="C15" i="6"/>
  <c r="C27" i="6"/>
  <c r="C29" i="6"/>
  <c r="C35" i="6"/>
  <c r="C40" i="6"/>
  <c r="C42" i="6"/>
  <c r="C44" i="6"/>
  <c r="B15" i="6"/>
  <c r="B27" i="6"/>
  <c r="B29" i="6"/>
  <c r="B35" i="6"/>
  <c r="B40" i="6"/>
  <c r="B42" i="6"/>
  <c r="B44" i="6"/>
  <c r="B23" i="3"/>
  <c r="B21" i="3"/>
  <c r="B22" i="3"/>
  <c r="B28" i="3"/>
  <c r="B18" i="3"/>
  <c r="B12" i="3"/>
  <c r="B13" i="3"/>
  <c r="C11" i="5"/>
  <c r="C12" i="3"/>
  <c r="B9" i="5"/>
  <c r="B11" i="5"/>
  <c r="D48" i="3"/>
  <c r="D41" i="3"/>
  <c r="D50" i="3"/>
  <c r="D21" i="3"/>
  <c r="D18" i="3"/>
  <c r="D22" i="3"/>
  <c r="D13" i="3"/>
  <c r="D12" i="3"/>
  <c r="D28" i="3"/>
  <c r="C13" i="3"/>
  <c r="B18" i="5"/>
  <c r="B41" i="3"/>
  <c r="B48" i="3"/>
  <c r="C48" i="3"/>
  <c r="C41" i="3"/>
  <c r="C21" i="3"/>
  <c r="C22" i="3"/>
  <c r="C18" i="3"/>
  <c r="C18" i="5"/>
  <c r="C9" i="5"/>
  <c r="B50" i="3"/>
  <c r="C50" i="3"/>
  <c r="C28" i="3"/>
  <c r="C22" i="5"/>
  <c r="C26" i="5"/>
  <c r="C29" i="5"/>
  <c r="C31" i="5"/>
  <c r="C32" i="5"/>
  <c r="B20" i="5"/>
  <c r="B22" i="5"/>
  <c r="B26" i="5"/>
  <c r="B29" i="5"/>
  <c r="B31" i="5"/>
  <c r="B32" i="5"/>
</calcChain>
</file>

<file path=xl/sharedStrings.xml><?xml version="1.0" encoding="utf-8"?>
<sst xmlns="http://schemas.openxmlformats.org/spreadsheetml/2006/main" count="264" uniqueCount="220">
  <si>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</si>
  <si>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</si>
  <si>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</si>
  <si>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</si>
  <si>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</si>
  <si>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</si>
  <si>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</si>
  <si>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</si>
  <si>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</si>
  <si>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</si>
  <si>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</si>
  <si>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</si>
  <si>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</si>
  <si>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</si>
  <si>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</si>
  <si>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</si>
  <si>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</si>
  <si>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</si>
  <si>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</si>
  <si>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</si>
  <si>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</si>
  <si>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</si>
  <si>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</si>
  <si>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</si>
  <si>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</si>
  <si>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</si>
  <si>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</si>
  <si>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</si>
  <si>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</si>
  <si>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</si>
  <si>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</si>
  <si>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</si>
  <si>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</si>
  <si>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</si>
  <si>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</si>
  <si>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</si>
  <si>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</si>
  <si>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</si>
  <si>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</si>
  <si>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</si>
  <si>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</si>
  <si>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</si>
  <si>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</si>
  <si>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</si>
  <si>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</si>
  <si>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</si>
  <si>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</si>
  <si>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</si>
  <si>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</si>
  <si>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</si>
  <si>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</si>
  <si>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Главный бухгалтер</t>
  </si>
  <si>
    <t>Дженбаева Э.Т.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</si>
  <si>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</si>
  <si>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</si>
  <si>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</si>
  <si>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</si>
  <si>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</si>
  <si>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</si>
  <si>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</si>
  <si>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Декабрь 2018 г.</t>
  </si>
  <si>
    <t>Операции по обратному РЕПО-соглашению</t>
  </si>
  <si>
    <t>-</t>
  </si>
  <si>
    <t>Операции по РЕПО-соглашению</t>
  </si>
  <si>
    <t>Итого счета "ностро" в коммерческих банках</t>
  </si>
  <si>
    <t xml:space="preserve">Дивиденды от вложений в акции                                                                                                     </t>
  </si>
  <si>
    <t>Отчет о финансовом положении на 31 марта 2019 года (включительно)</t>
  </si>
  <si>
    <t>Март 2019 г.</t>
  </si>
  <si>
    <t>Март 2018 г.</t>
  </si>
  <si>
    <t>Отчет о прибылях и убытках и прочем совокупном доходе на 31 марта 2019 года (включительно)</t>
  </si>
  <si>
    <t>ОАО " Коммерческий банк КЫРГЫЗСТАН"</t>
  </si>
  <si>
    <t>Отчет о движении денежных средств на 31 марта 2019 год (включительно).</t>
  </si>
  <si>
    <t>(в тысячах Кыргызских сом)</t>
  </si>
  <si>
    <t>Отчетный                      период                                  I - квартал  2019г.</t>
  </si>
  <si>
    <t>Предыдущий период                                  I - квартал  2018г.</t>
  </si>
  <si>
    <t>ДВИЖЕНИЕ ДЕНЕЖНЫХ СРЕДСТВ ОТ           ОПЕРАЦИОННОЙ ДЕЯТЕЛЬНОСТИ: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</si>
  <si>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</si>
  <si>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</si>
  <si>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</si>
  <si>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</si>
  <si>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Поступления от операции с иностранной валютой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</si>
  <si>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</si>
  <si>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</si>
  <si>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</si>
  <si>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(Увеличение)/ уменьшение операционных активов:</t>
  </si>
  <si>
    <t>Средства в финансовых учреждениях</t>
  </si>
  <si>
    <t>Ссуды, предоставленные клиентам</t>
  </si>
  <si>
    <t>Увеличение/ (уменьшение) операционных обязательствах:</t>
  </si>
  <si>
    <t>Операции по обратному РЕПО</t>
  </si>
  <si>
    <t>Чистый 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</si>
  <si>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</si>
  <si>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</si>
  <si>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</si>
  <si>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</si>
  <si>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</si>
  <si>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Приобретение долговых ценных бумаг</t>
  </si>
  <si>
    <t>Поступления от погашения долговых ценных бумаг</t>
  </si>
  <si>
    <t>Чистый отток/приток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</si>
  <si>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</si>
  <si>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заемных средств</t>
  </si>
  <si>
    <t>Погашение прочих заемных средств</t>
  </si>
  <si>
    <t>Дивиденды выплаченные</t>
  </si>
  <si>
    <t>Чистый (отток/приток)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</si>
  <si>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</si>
  <si>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</si>
  <si>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</si>
  <si>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отчетного периода</t>
  </si>
  <si>
    <t>Отчет об изменениях в капитале на 31 марта 2019 год (включительно)</t>
  </si>
  <si>
    <t xml:space="preserve">Уставный капитал           </t>
  </si>
  <si>
    <t xml:space="preserve">Нераспределенная прибыль          </t>
  </si>
  <si>
    <t xml:space="preserve">Итого капитал                </t>
  </si>
  <si>
    <t>На 31 декабря 2017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</si>
  <si>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</si>
  <si>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</si>
  <si>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</si>
  <si>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</si>
  <si>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31 марта 2018 года</t>
  </si>
  <si>
    <t>На 31 декабря 2018 года</t>
  </si>
  <si>
    <t>На 31 марта 2019 года</t>
  </si>
  <si>
    <t>Полное наименование банка: Открытое акционерное общество «Коммерческий банк КЫРГЫЗСТАН»</t>
  </si>
  <si>
    <t>Сокращенное наименование: ОАО «Коммерческий банк КЫРГЫЗСТАН»</t>
  </si>
  <si>
    <t>Регистрационный номер банка: 3903 – 3301 - ОАО</t>
  </si>
  <si>
    <t>Почтовый адрес: 720033, Кыргызская Республика, г. Бишкек, ул. Тоголок Молдо 54А</t>
  </si>
  <si>
    <t>Существенные факты, затрагивающие финансово-хозяйственную деятельность и подлежащие обязательному раскрытию по состоянию на 01 апреля 2019 года.</t>
  </si>
  <si>
    <t>1. В течение отчетного квартала ценные бумаги Банком не выпускались;</t>
  </si>
  <si>
    <t>2. Список всех крупных акционеров и акционеров, держателей контрольного пакета акций и их доли в количестве акций по формам, указана в приложении 2 к финансовой отчетности;</t>
  </si>
  <si>
    <t>3. Информации о существенных фактах, затрагивающих финансово-хозяйственную деятельность банка, имевших место в отчетном квартале – не было;</t>
  </si>
  <si>
    <t xml:space="preserve">4. Изменений в списке лиц, входящих в органы управления банка не было;    </t>
  </si>
  <si>
    <t>5. В части состава Правления Банка изменений не было;</t>
  </si>
  <si>
    <t>29 марта 2019 года состоялось годовое общее собрание акционеров Банка, форма проведения – очная, кворум собрания - 98,2541%, по результатам голосования годового общего собрания акционеров были приняты следующие решения:</t>
  </si>
  <si>
    <r>
      <t>1.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Утвердить счетную комиссию в составе 3 (трех) человек.</t>
    </r>
  </si>
  <si>
    <r>
      <t>2.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Утвердить отчет Совета директоров ОАО «Коммерческий банк КЫРГЫЗСТАН» за 2018 год.</t>
    </r>
  </si>
  <si>
    <r>
      <t>3.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Утвердить отчет об исполнении финансового плана и годовых результатов деятельности ОАО «Коммерческий банк КЫРГЫЗСТАН» за 2018 год (годовой баланс, отчет о прибылях и убытках и др.).</t>
    </r>
  </si>
  <si>
    <r>
      <t>4.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Утвердить заключения внешнего аудитора по итогам проверки деятельности ОАО «Коммерческий банк КЫРГЫЗСТАН» за 2018 год.</t>
    </r>
  </si>
  <si>
    <r>
      <t>5.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Утвердить финансовый план ОАО «Коммерческий банк КЫРГЫЗСТАН» на 2019 год.</t>
    </r>
  </si>
  <si>
    <r>
      <t>6.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Уменьшить количество обращаемых акций ОАО «Коммерческий банк КЫРГЫЗСТАН» путем аннулирования, в связи с размещением меньшего количества акций, чем было принято решением годового общего собрания акционеров ОАО «Коммерческий банк КЫРГЫЗСТАН» от 06 июля 2018 год.</t>
    </r>
  </si>
  <si>
    <r>
      <t>7.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Вопрос размеров, порядка и формы выплаты дивидендов за 2019 год, не утвержден.</t>
    </r>
  </si>
  <si>
    <r>
      <t>8.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Вопрос об увеличении количества обращаемых акций. Утверждение порядка выпуска и размещения акций, не утвержден.</t>
    </r>
  </si>
  <si>
    <r>
      <t>9.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Избрать членов Шариатского совета ОАО «Коммерческий банк КЫРГЫЗСТАН».</t>
    </r>
  </si>
  <si>
    <r>
      <t>10.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Избрать Председателя Шариатского совета ОАО «Коммерческий банк КЫРГЫЗСТАН».</t>
    </r>
  </si>
  <si>
    <r>
      <t>11.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Утвердить размеров вознаграждения членам Шариатского Совета ОАО «Коммерческий банк КЫРГЫЗСТАН»</t>
    </r>
  </si>
  <si>
    <r>
      <t>12.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Избрать внешнего аудитора ОсОО «Ernst &amp; Young» на 2019 год, для проведения аудита деятельности ОАО «Коммерческий банк КЫРГЫЗСТАН» и определение размера вознаграждения внешнему аудитору.</t>
    </r>
  </si>
  <si>
    <r>
      <t>13.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Утвердить Устав ОАО «Коммерческий банк КЫРГЫЗСТАН» в новой редакции и проведение государственной перерегистрации в органах юстиции Кыргызской Республики.</t>
    </r>
  </si>
  <si>
    <r>
      <t>14.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Утвердить Положение о Совете директоров ОАО «Коммерческий банк КЫРГЫЗСТАН» в новой редакции.</t>
    </r>
  </si>
  <si>
    <r>
      <t xml:space="preserve">6. Иные события (факты), предусмотренные нормативными правовыми актами уполномоченного государственного органа по регулированию рынка ценных бумаг </t>
    </r>
    <r>
      <rPr>
        <b/>
        <sz val="12"/>
        <rFont val="Times New Roman"/>
        <family val="1"/>
        <charset val="204"/>
      </rPr>
      <t>-нет</t>
    </r>
  </si>
  <si>
    <r>
      <t xml:space="preserve">7. Изменения в размере участия лиц, входящих в выборные органы управления банка, в капитале банка, а также его дочерних и зависимых компаний – </t>
    </r>
    <r>
      <rPr>
        <b/>
        <sz val="12"/>
        <rFont val="Times New Roman"/>
        <family val="1"/>
        <charset val="204"/>
      </rPr>
      <t>нет;</t>
    </r>
  </si>
  <si>
    <t>8. Изменения в списке юридических лиц, в которых Банк владеет 20 и более процентами уставного капитала – нет;</t>
  </si>
  <si>
    <t>9. Изменения в списке владельцев 5 и более процентов акций (долей), а также об изменениях доли владельцев 5 и более процентов акций (долей) – нет;</t>
  </si>
  <si>
    <t>10. Появление в реестре банка, владеющего более чем 5 процентами его голосующих акций (долей, паев) – нет;</t>
  </si>
  <si>
    <t>11. Разовые сделки Банка, размер которых либо стоимость имущества, по которым составляют 10 и более процентов от активов Банка на дату сделки - не было;</t>
  </si>
  <si>
    <t>12. Фактов, повлекших разовое увеличение или уменьшение стоимости активов Банка более чем на 10 процентов – не было;</t>
  </si>
  <si>
    <t>13. Фактов, повлекших разовое увеличение чистой прибыли или чистых убытков Банка более чем на 10 процентов – не было;</t>
  </si>
  <si>
    <t>14. Реорганизация банка, его дочерних и зависимых обществ – не было;</t>
  </si>
  <si>
    <t>15. Начисленные и (или) выплачиваемые (выплаченные) доходы по ценным бумагам – не было;</t>
  </si>
  <si>
    <t>16. Решения общих собраний акционеров за отчетный квартал – не было;</t>
  </si>
  <si>
    <t>17. Погашение ценных бумаг банка – не было;</t>
  </si>
  <si>
    <t>18. Иные события (факты), предусмотренные нормативными правовыми актами уполномоченного государственного органа по регулированию рынка ценных бумаг – не было;</t>
  </si>
  <si>
    <t>19. Список лиц, оказывающих существенное (прямое или косвенное) влияние на решения, принимаемые органами управления Банка, указана в приложении 2 к финансовой отчетности;</t>
  </si>
  <si>
    <t>20. Список лиц, оказывающих существенное (прямое или косвенное) влияние на решение, принимаемые органами управления головной компании банковской группы – Банк не имеет;</t>
  </si>
  <si>
    <t>21. Сведения о дочерних компаниях, их акционерах и лицах, оказывающих существенное (прямое или косвенное) влияние на решения, принимаемые органами управления дочерних компаний банковской группы – Банк не имеет;</t>
  </si>
  <si>
    <t>22. Сведения о зависимых компаниях, их акционерах и лицах, оказывающих существенное (прямое или косвенное) влияние на решения, принимаемые органами управления зависимых компаний банковской группы – Банк не имеет;</t>
  </si>
  <si>
    <t>23. Сведения о структуре банковской группы – отсутствует.</t>
  </si>
  <si>
    <t>Примечания к финансовой отчетности</t>
  </si>
  <si>
    <t xml:space="preserve">         </t>
  </si>
  <si>
    <t>Председатель Правления                                                                                                         Илебаев Н.Э.</t>
  </si>
  <si>
    <t xml:space="preserve">     Главный бухгалтер                                                                                                          Дженбаева Э.Т.</t>
  </si>
  <si>
    <t>Приложение 2</t>
  </si>
  <si>
    <t>к Положению о требованиях</t>
  </si>
  <si>
    <t>к формированию финансовой</t>
  </si>
  <si>
    <t xml:space="preserve">отчетности коммерческих банков    </t>
  </si>
  <si>
    <t>Кыргызской Республики</t>
  </si>
  <si>
    <t>СПИСОК</t>
  </si>
  <si>
    <t>лиц, оказывающих существенное (прямое или</t>
  </si>
  <si>
    <t>косвенное) влияние на решения, принимаемые</t>
  </si>
  <si>
    <t>органами управления банка</t>
  </si>
  <si>
    <t>Полное наименование: Открытое Акционерное Общество «Коммерческий банк КЫРГЫЗСТАН»</t>
  </si>
  <si>
    <t>Регистрационный номер банка: 3903–3301-ОАО</t>
  </si>
  <si>
    <t>Почтовый адрес банка: 720033, г. Бишкек, ул. Тоголок Молдо 54а</t>
  </si>
  <si>
    <t>По состоянию на 01.04.2019 года.</t>
  </si>
  <si>
    <t>Акционеры (участники) банка, владеющие 5 и более процентами (%) акций</t>
  </si>
  <si>
    <t>№ п/п</t>
  </si>
  <si>
    <t>Полное и сокращенное</t>
  </si>
  <si>
    <t>фирменное наименование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</si>
  <si>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</si>
  <si>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</si>
  <si>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Принадлежащие акционеру (участнику)</t>
  </si>
  <si>
    <t>акции (доли) банка (процент голосов к общему количеству голосующих акций (долей) банка</t>
  </si>
  <si>
    <t>1.</t>
  </si>
  <si>
    <t>Бабанова Ая Токтогуловна гражданка Кыргызстана</t>
  </si>
  <si>
    <t xml:space="preserve">Председатель Правления </t>
  </si>
  <si>
    <t xml:space="preserve">                                                          Илебаев Н.Э.</t>
  </si>
  <si>
    <t xml:space="preserve">Главный бухгалтер </t>
  </si>
  <si>
    <t xml:space="preserve">                                                      Дженбаева Э.Т.</t>
  </si>
  <si>
    <t xml:space="preserve">  СВЕДЕНИЯ </t>
  </si>
  <si>
    <t>о соблюдении экономических нормативов</t>
  </si>
  <si>
    <t>за первый квартал 2019г.</t>
  </si>
  <si>
    <t>по состоянию на 01 апреля 2019г.</t>
  </si>
  <si>
    <t>ОАО "Коммерческий банк КЫРГЫЗСТАН"</t>
  </si>
  <si>
    <t>Наименование экономических нормативов и подержке дополнительного запаса капитала банка                            (показатель "буфер капитала")</t>
  </si>
  <si>
    <t>Установленное значеине норматива</t>
  </si>
  <si>
    <t>Фактическое значение норматива</t>
  </si>
  <si>
    <t>Максимальный размер риска на одного заемщика, не связанного с банком  (К1.1)</t>
  </si>
  <si>
    <t>не более 20%</t>
  </si>
  <si>
    <t>Максимальный размер риска на одного заемщика, связанного с банком  (К1.2)</t>
  </si>
  <si>
    <t>не более 15%</t>
  </si>
  <si>
    <t>Максимальный размер риска по межбанковским размещениям в банк, не связанный с банком  (К1.3)</t>
  </si>
  <si>
    <t>не более 30%</t>
  </si>
  <si>
    <t>Максимальный размер риска по межбанковским размещениям в банк, являющийся аффилированным лицом банка (К1.4)</t>
  </si>
  <si>
    <t>Коэффициент адекватности суммарного капитала  (К2.1)</t>
  </si>
  <si>
    <t>не менее 12%</t>
  </si>
  <si>
    <t>Коэффициент адекватности капитала Первого уровня  (К2.2)</t>
  </si>
  <si>
    <t>не менее 6%</t>
  </si>
  <si>
    <t>Левераж (К2.3)</t>
  </si>
  <si>
    <t>не менее 8%</t>
  </si>
  <si>
    <t>Норматив ликвидности банка (К3.1)</t>
  </si>
  <si>
    <t>не менее 45%</t>
  </si>
  <si>
    <t>Количество дней нарушений по суммарной величине длинных открытых валютных позиций (К4.2)</t>
  </si>
  <si>
    <t>Количество дней нарушений по суммарной величине коротких открытых валютных позиций (К4.3)</t>
  </si>
  <si>
    <t>Дополнительный запас капитала банка                                   (показатель "буфер капитала)</t>
  </si>
  <si>
    <t>не менее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</si>
</sst>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  <numFmt numFmtId="169" formatCode="0.0%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Calibri Light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1" fillId="0" borderId="0"/>
  </cellStyleXfs>
  <cellXfs count="230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165" fontId="14" fillId="0" borderId="0" xfId="0" applyNumberFormat="1" applyFont="1" applyFill="1"/>
    <xf numFmtId="0" fontId="10" fillId="0" borderId="0" xfId="0" applyFo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8" applyNumberFormat="1" applyFont="1" applyFill="1" applyAlignment="1">
      <alignment vertical="center"/>
    </xf>
    <xf numFmtId="165" fontId="10" fillId="2" borderId="0" xfId="10" applyNumberFormat="1" applyFont="1" applyFill="1" applyBorder="1" applyAlignment="1"/>
    <xf numFmtId="165" fontId="10" fillId="2" borderId="0" xfId="8" applyNumberFormat="1" applyFont="1" applyFill="1" applyAlignment="1">
      <alignment horizontal="right" vertical="center"/>
    </xf>
    <xf numFmtId="165" fontId="13" fillId="2" borderId="0" xfId="8" applyNumberFormat="1" applyFont="1" applyFill="1" applyAlignment="1">
      <alignment horizontal="right"/>
    </xf>
    <xf numFmtId="0" fontId="16" fillId="0" borderId="0" xfId="7" applyFont="1" applyFill="1" applyBorder="1" applyAlignment="1">
      <alignment horizontal="left" vertical="center" wrapText="1"/>
    </xf>
    <xf numFmtId="49" fontId="10" fillId="2" borderId="0" xfId="7" applyNumberFormat="1" applyFont="1" applyFill="1" applyBorder="1" applyAlignment="1">
      <alignment horizontal="left" wrapText="1"/>
    </xf>
    <xf numFmtId="0" fontId="10" fillId="2" borderId="0" xfId="0" applyFont="1" applyFill="1"/>
    <xf numFmtId="4" fontId="9" fillId="0" borderId="0" xfId="0" applyNumberFormat="1" applyFont="1" applyFill="1"/>
    <xf numFmtId="3" fontId="13" fillId="2" borderId="0" xfId="8" applyNumberFormat="1" applyFont="1" applyFill="1" applyAlignment="1">
      <alignment horizontal="right"/>
    </xf>
    <xf numFmtId="3" fontId="13" fillId="2" borderId="0" xfId="1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 vertical="center"/>
    </xf>
    <xf numFmtId="0" fontId="11" fillId="0" borderId="0" xfId="15" applyFont="1" applyAlignment="1">
      <alignment horizontal="center"/>
    </xf>
    <xf numFmtId="0" fontId="10" fillId="0" borderId="0" xfId="15" applyFont="1" applyAlignment="1">
      <alignment horizontal="center"/>
    </xf>
    <xf numFmtId="0" fontId="9" fillId="0" borderId="0" xfId="15" applyFont="1"/>
    <xf numFmtId="0" fontId="16" fillId="0" borderId="0" xfId="20" applyFont="1" applyFill="1" applyBorder="1" applyAlignment="1">
      <alignment horizontal="left" wrapText="1"/>
    </xf>
    <xf numFmtId="0" fontId="11" fillId="0" borderId="0" xfId="19" applyFont="1" applyAlignment="1">
      <alignment wrapText="1"/>
    </xf>
    <xf numFmtId="49" fontId="11" fillId="0" borderId="0" xfId="20" applyNumberFormat="1" applyFont="1" applyFill="1" applyBorder="1" applyAlignment="1">
      <alignment horizontal="center" vertical="center" wrapText="1"/>
    </xf>
    <xf numFmtId="0" fontId="11" fillId="0" borderId="5" xfId="16" applyFont="1" applyBorder="1" applyAlignment="1">
      <alignment vertical="top"/>
    </xf>
    <xf numFmtId="0" fontId="11" fillId="0" borderId="5" xfId="0" applyFont="1" applyBorder="1" applyAlignment="1">
      <alignment horizontal="center" vertical="top" wrapText="1"/>
    </xf>
    <xf numFmtId="0" fontId="11" fillId="0" borderId="5" xfId="16" applyFont="1" applyBorder="1" applyAlignment="1">
      <alignment vertical="top" wrapText="1"/>
    </xf>
    <xf numFmtId="168" fontId="11" fillId="0" borderId="5" xfId="15" applyNumberFormat="1" applyFont="1" applyBorder="1" applyAlignment="1">
      <alignment horizontal="center" vertical="top" wrapText="1"/>
    </xf>
    <xf numFmtId="0" fontId="10" fillId="0" borderId="5" xfId="16" applyFont="1" applyBorder="1" applyAlignment="1">
      <alignment horizontal="left" vertical="top"/>
    </xf>
    <xf numFmtId="165" fontId="1" fillId="0" borderId="5" xfId="16" applyNumberFormat="1" applyFont="1" applyFill="1" applyBorder="1" applyAlignment="1"/>
    <xf numFmtId="0" fontId="10" fillId="0" borderId="5" xfId="16" applyFont="1" applyBorder="1" applyAlignment="1">
      <alignment horizontal="left" vertical="top" wrapText="1"/>
    </xf>
    <xf numFmtId="165" fontId="1" fillId="0" borderId="6" xfId="16" applyNumberFormat="1" applyFont="1" applyFill="1" applyBorder="1" applyAlignment="1"/>
    <xf numFmtId="0" fontId="10" fillId="0" borderId="7" xfId="16" applyFont="1" applyBorder="1" applyAlignment="1">
      <alignment horizontal="left" vertical="top" wrapText="1"/>
    </xf>
    <xf numFmtId="0" fontId="11" fillId="0" borderId="5" xfId="16" applyFont="1" applyBorder="1" applyAlignment="1">
      <alignment horizontal="left" vertical="top"/>
    </xf>
    <xf numFmtId="0" fontId="10" fillId="0" borderId="5" xfId="20" applyFont="1" applyBorder="1" applyAlignment="1">
      <alignment horizontal="left" wrapText="1"/>
    </xf>
    <xf numFmtId="0" fontId="10" fillId="0" borderId="0" xfId="20" applyFont="1" applyFill="1" applyBorder="1" applyAlignment="1">
      <alignment horizontal="left" vertical="center" wrapText="1"/>
    </xf>
    <xf numFmtId="165" fontId="1" fillId="2" borderId="5" xfId="16" applyNumberFormat="1" applyFont="1" applyFill="1" applyBorder="1" applyAlignment="1"/>
    <xf numFmtId="165" fontId="1" fillId="0" borderId="8" xfId="16" applyNumberFormat="1" applyFont="1" applyFill="1" applyBorder="1" applyAlignment="1"/>
    <xf numFmtId="2" fontId="10" fillId="0" borderId="5" xfId="16" applyNumberFormat="1" applyFont="1" applyBorder="1" applyAlignment="1">
      <alignment horizontal="left" vertical="top" wrapText="1"/>
    </xf>
    <xf numFmtId="0" fontId="10" fillId="0" borderId="8" xfId="16" applyFont="1" applyBorder="1" applyAlignment="1">
      <alignment horizontal="left" vertical="top"/>
    </xf>
    <xf numFmtId="165" fontId="1" fillId="2" borderId="8" xfId="16" applyNumberFormat="1" applyFont="1" applyFill="1" applyBorder="1" applyAlignment="1"/>
    <xf numFmtId="165" fontId="1" fillId="2" borderId="5" xfId="16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 vertical="top" wrapText="1"/>
    </xf>
    <xf numFmtId="0" fontId="11" fillId="0" borderId="9" xfId="16" applyFont="1" applyBorder="1" applyAlignment="1">
      <alignment vertical="top" wrapText="1"/>
    </xf>
    <xf numFmtId="165" fontId="1" fillId="0" borderId="9" xfId="16" applyNumberFormat="1" applyFont="1" applyFill="1" applyBorder="1" applyAlignment="1"/>
    <xf numFmtId="0" fontId="10" fillId="0" borderId="5" xfId="16" applyFont="1" applyBorder="1" applyAlignment="1">
      <alignment vertical="top"/>
    </xf>
    <xf numFmtId="0" fontId="10" fillId="0" borderId="11" xfId="16" applyFont="1" applyBorder="1" applyAlignment="1">
      <alignment vertical="top"/>
    </xf>
    <xf numFmtId="165" fontId="1" fillId="2" borderId="9" xfId="16" applyNumberFormat="1" applyFont="1" applyFill="1" applyBorder="1" applyAlignment="1"/>
    <xf numFmtId="165" fontId="1" fillId="2" borderId="8" xfId="16" applyNumberFormat="1" applyFont="1" applyFill="1" applyBorder="1" applyAlignment="1">
      <alignment horizontal="right"/>
    </xf>
    <xf numFmtId="0" fontId="10" fillId="0" borderId="5" xfId="16" applyFont="1" applyBorder="1" applyAlignment="1">
      <alignment vertical="top" wrapText="1"/>
    </xf>
    <xf numFmtId="165" fontId="17" fillId="0" borderId="5" xfId="16" applyNumberFormat="1" applyFont="1" applyFill="1" applyBorder="1" applyAlignment="1">
      <alignment horizontal="right"/>
    </xf>
    <xf numFmtId="0" fontId="11" fillId="0" borderId="0" xfId="16" applyFont="1" applyBorder="1" applyAlignment="1">
      <alignment vertical="top"/>
    </xf>
    <xf numFmtId="165" fontId="11" fillId="0" borderId="0" xfId="16" applyNumberFormat="1" applyFont="1" applyFill="1" applyBorder="1" applyAlignment="1">
      <alignment horizontal="right"/>
    </xf>
    <xf numFmtId="165" fontId="9" fillId="0" borderId="0" xfId="15" applyNumberFormat="1" applyFont="1" applyFill="1"/>
    <xf numFmtId="0" fontId="9" fillId="0" borderId="0" xfId="15" applyFont="1" applyFill="1"/>
    <xf numFmtId="0" fontId="10" fillId="0" borderId="0" xfId="15" applyFont="1"/>
    <xf numFmtId="0" fontId="18" fillId="0" borderId="0" xfId="0" applyFont="1"/>
    <xf numFmtId="0" fontId="19" fillId="0" borderId="0" xfId="19" quotePrefix="1" applyFont="1" applyAlignment="1">
      <alignment horizontal="left"/>
    </xf>
    <xf numFmtId="0" fontId="3" fillId="0" borderId="0" xfId="19" applyFont="1"/>
    <xf numFmtId="0" fontId="11" fillId="0" borderId="0" xfId="19" quotePrefix="1" applyFont="1" applyAlignment="1">
      <alignment horizontal="left"/>
    </xf>
    <xf numFmtId="0" fontId="10" fillId="0" borderId="0" xfId="19" applyFont="1"/>
    <xf numFmtId="0" fontId="11" fillId="0" borderId="0" xfId="19" applyFont="1"/>
    <xf numFmtId="0" fontId="11" fillId="0" borderId="5" xfId="19" applyFont="1" applyBorder="1" applyAlignment="1">
      <alignment horizontal="right"/>
    </xf>
    <xf numFmtId="0" fontId="11" fillId="0" borderId="5" xfId="19" applyFont="1" applyBorder="1" applyAlignment="1">
      <alignment horizontal="center" wrapText="1"/>
    </xf>
    <xf numFmtId="0" fontId="11" fillId="0" borderId="5" xfId="19" applyFont="1" applyBorder="1" applyAlignment="1">
      <alignment horizontal="center" vertical="center" wrapText="1"/>
    </xf>
    <xf numFmtId="0" fontId="3" fillId="0" borderId="0" xfId="19" applyFont="1" applyBorder="1"/>
    <xf numFmtId="0" fontId="11" fillId="0" borderId="5" xfId="19" applyFont="1" applyBorder="1"/>
    <xf numFmtId="0" fontId="10" fillId="0" borderId="5" xfId="19" applyFont="1" applyBorder="1"/>
    <xf numFmtId="0" fontId="11" fillId="0" borderId="5" xfId="0" applyFont="1" applyBorder="1"/>
    <xf numFmtId="3" fontId="10" fillId="0" borderId="5" xfId="19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" fillId="0" borderId="5" xfId="19" applyNumberFormat="1" applyFont="1" applyBorder="1"/>
    <xf numFmtId="0" fontId="10" fillId="0" borderId="5" xfId="19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1" fillId="0" borderId="5" xfId="19" applyNumberFormat="1" applyFont="1" applyBorder="1"/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19" applyFont="1" applyBorder="1"/>
    <xf numFmtId="0" fontId="10" fillId="0" borderId="0" xfId="19" quotePrefix="1" applyFont="1" applyBorder="1" applyAlignment="1">
      <alignment horizontal="left"/>
    </xf>
    <xf numFmtId="0" fontId="10" fillId="0" borderId="0" xfId="19" applyFont="1" applyBorder="1"/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0" xfId="0" applyFont="1"/>
    <xf numFmtId="0" fontId="17" fillId="0" borderId="0" xfId="0" applyFont="1"/>
    <xf numFmtId="0" fontId="19" fillId="0" borderId="0" xfId="19" applyFont="1"/>
    <xf numFmtId="0" fontId="21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10" fontId="26" fillId="0" borderId="18" xfId="0" applyNumberFormat="1" applyFont="1" applyBorder="1" applyAlignment="1">
      <alignment horizontal="center" vertical="center" wrapText="1"/>
    </xf>
    <xf numFmtId="0" fontId="22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vertical="center" wrapText="1"/>
    </xf>
    <xf numFmtId="0" fontId="10" fillId="3" borderId="5" xfId="0" applyFont="1" applyFill="1" applyBorder="1" applyAlignment="1" applyProtection="1">
      <alignment horizontal="center" vertical="center"/>
    </xf>
    <xf numFmtId="169" fontId="10" fillId="3" borderId="5" xfId="0" applyNumberFormat="1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horizontal="center" vertical="center"/>
    </xf>
    <xf numFmtId="10" fontId="10" fillId="0" borderId="5" xfId="0" applyNumberFormat="1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vertical="center" wrapText="1"/>
    </xf>
    <xf numFmtId="169" fontId="22" fillId="3" borderId="5" xfId="0" applyNumberFormat="1" applyFont="1" applyFill="1" applyBorder="1" applyAlignment="1" applyProtection="1">
      <alignment horizontal="center" vertical="center"/>
    </xf>
    <xf numFmtId="169" fontId="22" fillId="3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justify" vertical="center"/>
    </xf>
    <xf numFmtId="165" fontId="1" fillId="2" borderId="10" xfId="16" applyNumberFormat="1" applyFont="1" applyFill="1" applyBorder="1" applyAlignment="1"/>
    <xf numFmtId="165" fontId="1" fillId="2" borderId="12" xfId="16" applyNumberFormat="1" applyFont="1" applyFill="1" applyBorder="1" applyAlignment="1"/>
    <xf numFmtId="165" fontId="1" fillId="2" borderId="10" xfId="16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1" fillId="0" borderId="0" xfId="19" applyFont="1" applyAlignment="1">
      <alignment horizontal="center"/>
    </xf>
    <xf numFmtId="0" fontId="10" fillId="0" borderId="0" xfId="15" applyFont="1" applyAlignment="1">
      <alignment horizontal="center"/>
    </xf>
    <xf numFmtId="0" fontId="11" fillId="0" borderId="0" xfId="19" applyFont="1" applyAlignment="1">
      <alignment horizontal="center" wrapText="1"/>
    </xf>
    <xf numFmtId="0" fontId="10" fillId="0" borderId="0" xfId="15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20" xfId="0" applyFont="1" applyBorder="1" applyAlignment="1">
      <alignment horizontal="justify" vertical="center" wrapText="1"/>
    </xf>
    <xf numFmtId="0" fontId="26" fillId="0" borderId="17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0" fontId="0" fillId="0" borderId="0" xfId="0" applyAlignment="1"/>
    <xf numFmtId="0" fontId="1" fillId="0" borderId="0" xfId="0" applyFont="1" applyAlignment="1"/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3" borderId="0" xfId="0" applyFont="1" applyFill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</cellXfs>
  <cellStyles count="21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CAP" xfId="19"/>
    <cellStyle name="Normal_JSCB Kyrgyzstan_2005_TB" xfId="6"/>
    <cellStyle name="Normal_Worksheet in   Fs" xfId="7"/>
    <cellStyle name="Normal_Worksheet in   Fs 2" xfId="20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selection activeCell="A56" sqref="A56"/>
    </sheetView>
  </sheetViews>
  <sheetFormatPr defaultRowHeight="14.25" x14ac:dyDescent="0.2"/>
  <cols>
    <col min="1" max="1" width="53.140625" style="3" customWidth="1"/>
    <col min="2" max="2" width="21.140625" style="22" customWidth="1"/>
    <col min="3" max="3" width="24" style="22" bestFit="1" customWidth="1"/>
    <col min="4" max="4" width="24" style="3" bestFit="1" customWidth="1"/>
    <col min="5" max="5" width="14.28515625" style="3" bestFit="1" customWidth="1"/>
    <col min="6" max="6" width="13.7109375" style="3" bestFit="1" customWidth="1"/>
    <col min="7" max="16384" width="9.140625" style="3"/>
  </cols>
  <sheetData>
    <row r="1" spans="1:4" ht="15" x14ac:dyDescent="0.25">
      <c r="A1" s="208" t="s">
        <v>8</v>
      </c>
      <c r="B1" s="208"/>
      <c r="C1" s="208"/>
    </row>
    <row r="2" spans="1:4" ht="15" x14ac:dyDescent="0.25">
      <c r="A2" s="208" t="s">
        <v>66</v>
      </c>
      <c r="B2" s="208"/>
      <c r="C2" s="208"/>
    </row>
    <row r="3" spans="1:4" ht="12.75" customHeight="1" x14ac:dyDescent="0.2">
      <c r="A3" s="23"/>
    </row>
    <row r="4" spans="1:4" ht="12.75" customHeight="1" x14ac:dyDescent="0.2">
      <c r="A4" s="23"/>
      <c r="B4" s="71" t="s">
        <v>33</v>
      </c>
      <c r="C4" s="27" t="s">
        <v>35</v>
      </c>
      <c r="D4" s="27" t="s">
        <v>35</v>
      </c>
    </row>
    <row r="5" spans="1:4" ht="15" x14ac:dyDescent="0.25">
      <c r="A5" s="23"/>
      <c r="B5" s="26" t="s">
        <v>67</v>
      </c>
      <c r="C5" s="26" t="s">
        <v>68</v>
      </c>
      <c r="D5" s="72" t="s">
        <v>60</v>
      </c>
    </row>
    <row r="6" spans="1:4" ht="15.75" thickBot="1" x14ac:dyDescent="0.3">
      <c r="A6" s="1"/>
      <c r="B6" s="73" t="s">
        <v>34</v>
      </c>
      <c r="C6" s="25" t="s">
        <v>34</v>
      </c>
      <c r="D6" s="73" t="s">
        <v>34</v>
      </c>
    </row>
    <row r="7" spans="1:4" ht="15" x14ac:dyDescent="0.25">
      <c r="A7" s="5" t="s">
        <v>0</v>
      </c>
      <c r="B7" s="70"/>
      <c r="C7" s="15"/>
      <c r="D7" s="70"/>
    </row>
    <row r="8" spans="1:4" x14ac:dyDescent="0.2">
      <c r="A8" s="2" t="s">
        <v>25</v>
      </c>
      <c r="B8" s="66">
        <v>1557808</v>
      </c>
      <c r="C8" s="70">
        <v>1429587</v>
      </c>
      <c r="D8" s="66">
        <v>2080444</v>
      </c>
    </row>
    <row r="9" spans="1:4" x14ac:dyDescent="0.2">
      <c r="A9" s="2" t="s">
        <v>53</v>
      </c>
      <c r="B9" s="66">
        <v>861328</v>
      </c>
      <c r="C9" s="70">
        <v>818976</v>
      </c>
      <c r="D9" s="66">
        <v>593164</v>
      </c>
    </row>
    <row r="10" spans="1:4" x14ac:dyDescent="0.2">
      <c r="A10" s="2" t="s">
        <v>24</v>
      </c>
      <c r="B10" s="66">
        <v>586406</v>
      </c>
      <c r="C10" s="70">
        <v>517788</v>
      </c>
      <c r="D10" s="66">
        <v>398097</v>
      </c>
    </row>
    <row r="11" spans="1:4" x14ac:dyDescent="0.2">
      <c r="A11" s="96" t="s">
        <v>23</v>
      </c>
      <c r="B11" s="86">
        <v>-4805</v>
      </c>
      <c r="C11" s="68">
        <v>0</v>
      </c>
      <c r="D11" s="86">
        <v>-4624</v>
      </c>
    </row>
    <row r="12" spans="1:4" ht="15" x14ac:dyDescent="0.25">
      <c r="A12" s="9" t="s">
        <v>64</v>
      </c>
      <c r="B12" s="95">
        <f>SUM(B10:B11)</f>
        <v>581601</v>
      </c>
      <c r="C12" s="95">
        <f>C10-C11</f>
        <v>517788</v>
      </c>
      <c r="D12" s="95">
        <f>SUM(D10:D11)</f>
        <v>393473</v>
      </c>
    </row>
    <row r="13" spans="1:4" ht="15" x14ac:dyDescent="0.25">
      <c r="A13" s="5" t="s">
        <v>46</v>
      </c>
      <c r="B13" s="13">
        <f>B8+B9+B12</f>
        <v>3000737</v>
      </c>
      <c r="C13" s="13">
        <f>C8+C9+C10</f>
        <v>2766351</v>
      </c>
      <c r="D13" s="100">
        <f>D8+D9+D12</f>
        <v>3067081</v>
      </c>
    </row>
    <row r="14" spans="1:4" x14ac:dyDescent="0.2">
      <c r="A14" s="2" t="s">
        <v>26</v>
      </c>
      <c r="B14" s="90">
        <v>1670191</v>
      </c>
      <c r="C14" s="69">
        <v>1577015</v>
      </c>
      <c r="D14" s="90">
        <v>2012812</v>
      </c>
    </row>
    <row r="15" spans="1:4" ht="32.25" customHeight="1" x14ac:dyDescent="0.2">
      <c r="A15" s="2" t="s">
        <v>54</v>
      </c>
      <c r="B15" s="66">
        <v>79407</v>
      </c>
      <c r="C15" s="70">
        <v>12083</v>
      </c>
      <c r="D15" s="66">
        <v>23077</v>
      </c>
    </row>
    <row r="16" spans="1:4" ht="32.25" customHeight="1" x14ac:dyDescent="0.2">
      <c r="A16" s="2" t="s">
        <v>55</v>
      </c>
      <c r="B16" s="66">
        <v>277275</v>
      </c>
      <c r="C16" s="70">
        <v>222579</v>
      </c>
      <c r="D16" s="66">
        <v>247963</v>
      </c>
    </row>
    <row r="17" spans="1:7" ht="14.25" customHeight="1" x14ac:dyDescent="0.2">
      <c r="A17" s="96" t="s">
        <v>23</v>
      </c>
      <c r="B17" s="68">
        <v>0</v>
      </c>
      <c r="C17" s="68">
        <v>-836</v>
      </c>
      <c r="D17" s="86">
        <v>0</v>
      </c>
    </row>
    <row r="18" spans="1:7" ht="15" customHeight="1" x14ac:dyDescent="0.25">
      <c r="A18" s="5" t="s">
        <v>56</v>
      </c>
      <c r="B18" s="13">
        <f>B16+B17</f>
        <v>277275</v>
      </c>
      <c r="C18" s="13">
        <f>C16+C17</f>
        <v>221743</v>
      </c>
      <c r="D18" s="100">
        <f>D16+D17</f>
        <v>247963</v>
      </c>
    </row>
    <row r="19" spans="1:7" x14ac:dyDescent="0.2">
      <c r="A19" s="8" t="s">
        <v>31</v>
      </c>
      <c r="B19" s="66">
        <v>6692405</v>
      </c>
      <c r="C19" s="70">
        <v>6255220</v>
      </c>
      <c r="D19" s="66">
        <v>6606775</v>
      </c>
    </row>
    <row r="20" spans="1:7" x14ac:dyDescent="0.2">
      <c r="A20" s="96" t="s">
        <v>23</v>
      </c>
      <c r="B20" s="86">
        <v>-380383</v>
      </c>
      <c r="C20" s="68">
        <v>-527153</v>
      </c>
      <c r="D20" s="86">
        <v>-410392</v>
      </c>
    </row>
    <row r="21" spans="1:7" ht="15" x14ac:dyDescent="0.25">
      <c r="A21" s="9" t="s">
        <v>47</v>
      </c>
      <c r="B21" s="14">
        <f>B19+B20</f>
        <v>6312022</v>
      </c>
      <c r="C21" s="14">
        <f>C19+C20</f>
        <v>5728067</v>
      </c>
      <c r="D21" s="101">
        <f>D19+D20</f>
        <v>6196383</v>
      </c>
    </row>
    <row r="22" spans="1:7" ht="15" x14ac:dyDescent="0.25">
      <c r="A22" s="9" t="s">
        <v>15</v>
      </c>
      <c r="B22" s="13">
        <f>B18+B21</f>
        <v>6589297</v>
      </c>
      <c r="C22" s="13">
        <f>C18+C21</f>
        <v>5949810</v>
      </c>
      <c r="D22" s="13">
        <f>D18+D21</f>
        <v>6444346</v>
      </c>
      <c r="E22" s="4"/>
    </row>
    <row r="23" spans="1:7" ht="42.75" x14ac:dyDescent="0.2">
      <c r="A23" s="2" t="s">
        <v>42</v>
      </c>
      <c r="B23" s="86">
        <f>3191-841</f>
        <v>2350</v>
      </c>
      <c r="C23" s="68">
        <v>0</v>
      </c>
      <c r="D23" s="86">
        <v>454</v>
      </c>
    </row>
    <row r="24" spans="1:7" x14ac:dyDescent="0.2">
      <c r="A24" s="97" t="s">
        <v>63</v>
      </c>
      <c r="B24" s="68">
        <v>0</v>
      </c>
      <c r="C24" s="68">
        <v>0</v>
      </c>
      <c r="D24" s="86">
        <v>0</v>
      </c>
    </row>
    <row r="25" spans="1:7" x14ac:dyDescent="0.2">
      <c r="A25" s="2" t="s">
        <v>1</v>
      </c>
      <c r="B25" s="66">
        <v>559974</v>
      </c>
      <c r="C25" s="70">
        <v>565683</v>
      </c>
      <c r="D25" s="66">
        <v>560853</v>
      </c>
    </row>
    <row r="26" spans="1:7" ht="14.25" customHeight="1" x14ac:dyDescent="0.2">
      <c r="A26" s="2" t="s">
        <v>2</v>
      </c>
      <c r="B26" s="66">
        <v>392147</v>
      </c>
      <c r="C26" s="70">
        <v>495957</v>
      </c>
      <c r="D26" s="66">
        <v>499908</v>
      </c>
    </row>
    <row r="27" spans="1:7" ht="13.5" customHeight="1" x14ac:dyDescent="0.2">
      <c r="A27" s="2"/>
      <c r="B27" s="69"/>
      <c r="D27" s="69"/>
    </row>
    <row r="28" spans="1:7" ht="15.75" thickBot="1" x14ac:dyDescent="0.3">
      <c r="A28" s="5" t="s">
        <v>29</v>
      </c>
      <c r="B28" s="18">
        <f>B13+B14+B15+B22+B23+B24+B25+B26</f>
        <v>12294103</v>
      </c>
      <c r="C28" s="18">
        <f>C13+C14+C15+C22+C23+C24+C25+C26</f>
        <v>11366899</v>
      </c>
      <c r="D28" s="18">
        <f>D13+D14+D15+D22+D23+D24+D25+D26</f>
        <v>12608531</v>
      </c>
      <c r="E28" s="99"/>
      <c r="F28" s="81"/>
      <c r="G28" s="81"/>
    </row>
    <row r="29" spans="1:7" ht="15.75" thickTop="1" x14ac:dyDescent="0.25">
      <c r="A29" s="5"/>
      <c r="B29" s="74"/>
      <c r="D29" s="74"/>
    </row>
    <row r="30" spans="1:7" ht="15" x14ac:dyDescent="0.25">
      <c r="A30" s="5" t="s">
        <v>30</v>
      </c>
      <c r="B30" s="75"/>
      <c r="D30" s="75"/>
    </row>
    <row r="31" spans="1:7" ht="15" x14ac:dyDescent="0.25">
      <c r="A31" s="2" t="s">
        <v>3</v>
      </c>
      <c r="B31" s="82"/>
      <c r="C31" s="70"/>
      <c r="D31" s="82"/>
    </row>
    <row r="32" spans="1:7" ht="28.5" x14ac:dyDescent="0.2">
      <c r="A32" s="83" t="s">
        <v>57</v>
      </c>
      <c r="B32" s="66">
        <v>787689</v>
      </c>
      <c r="C32" s="55">
        <v>777095</v>
      </c>
      <c r="D32" s="66">
        <v>995081</v>
      </c>
      <c r="F32" s="81"/>
    </row>
    <row r="33" spans="1:7" x14ac:dyDescent="0.2">
      <c r="A33" s="10" t="s">
        <v>39</v>
      </c>
      <c r="B33" s="89">
        <v>8197820</v>
      </c>
      <c r="C33" s="70">
        <v>7668674</v>
      </c>
      <c r="D33" s="89">
        <v>8223197</v>
      </c>
      <c r="F33" s="81"/>
    </row>
    <row r="34" spans="1:7" x14ac:dyDescent="0.2">
      <c r="A34" s="6" t="s">
        <v>14</v>
      </c>
      <c r="B34" s="66">
        <v>1452606</v>
      </c>
      <c r="C34" s="70">
        <v>1245936</v>
      </c>
      <c r="D34" s="66">
        <v>1455395</v>
      </c>
    </row>
    <row r="35" spans="1:7" x14ac:dyDescent="0.2">
      <c r="A35" s="6" t="s">
        <v>41</v>
      </c>
      <c r="B35" s="66">
        <v>1201</v>
      </c>
      <c r="C35" s="87">
        <v>1932</v>
      </c>
      <c r="D35" s="66">
        <v>1350</v>
      </c>
    </row>
    <row r="36" spans="1:7" x14ac:dyDescent="0.2">
      <c r="A36" s="6" t="s">
        <v>11</v>
      </c>
      <c r="B36" s="66">
        <v>15555</v>
      </c>
      <c r="C36" s="70">
        <v>13416</v>
      </c>
      <c r="D36" s="66">
        <v>15555</v>
      </c>
    </row>
    <row r="37" spans="1:7" ht="28.5" customHeight="1" x14ac:dyDescent="0.2">
      <c r="A37" s="2" t="s">
        <v>40</v>
      </c>
      <c r="B37" s="87">
        <v>0</v>
      </c>
      <c r="C37" s="87">
        <v>2257</v>
      </c>
      <c r="D37" s="102">
        <v>0</v>
      </c>
    </row>
    <row r="38" spans="1:7" x14ac:dyDescent="0.2">
      <c r="A38" s="85" t="s">
        <v>61</v>
      </c>
      <c r="B38" s="87">
        <v>0</v>
      </c>
      <c r="C38" s="87">
        <v>0</v>
      </c>
      <c r="D38" s="66">
        <v>110217</v>
      </c>
    </row>
    <row r="39" spans="1:7" x14ac:dyDescent="0.2">
      <c r="A39" s="6" t="s">
        <v>4</v>
      </c>
      <c r="B39" s="66">
        <v>306958</v>
      </c>
      <c r="C39" s="66">
        <v>329381</v>
      </c>
      <c r="D39" s="66">
        <v>293147</v>
      </c>
    </row>
    <row r="40" spans="1:7" x14ac:dyDescent="0.2">
      <c r="A40" s="6"/>
      <c r="B40" s="69"/>
      <c r="D40" s="69"/>
    </row>
    <row r="41" spans="1:7" ht="15" x14ac:dyDescent="0.25">
      <c r="A41" s="5" t="s">
        <v>28</v>
      </c>
      <c r="B41" s="19">
        <f>SUM(B32:B39)</f>
        <v>10761829</v>
      </c>
      <c r="C41" s="19">
        <f>SUM(C32:C39)</f>
        <v>10038691</v>
      </c>
      <c r="D41" s="19">
        <f>SUM(D32:D39)</f>
        <v>11093942</v>
      </c>
      <c r="F41" s="81"/>
      <c r="G41" s="81"/>
    </row>
    <row r="42" spans="1:7" x14ac:dyDescent="0.2">
      <c r="A42" s="2"/>
      <c r="B42" s="75"/>
      <c r="D42" s="75"/>
    </row>
    <row r="43" spans="1:7" ht="12.75" customHeight="1" x14ac:dyDescent="0.25">
      <c r="A43" s="2" t="s">
        <v>12</v>
      </c>
      <c r="B43" s="76"/>
      <c r="C43" s="70"/>
      <c r="D43" s="76"/>
    </row>
    <row r="44" spans="1:7" x14ac:dyDescent="0.2">
      <c r="A44" s="2" t="s">
        <v>13</v>
      </c>
      <c r="B44" s="66">
        <v>1301658</v>
      </c>
      <c r="C44" s="70">
        <v>1126356</v>
      </c>
      <c r="D44" s="66">
        <v>1301658</v>
      </c>
    </row>
    <row r="45" spans="1:7" x14ac:dyDescent="0.2">
      <c r="A45" s="2" t="s">
        <v>48</v>
      </c>
      <c r="B45" s="70"/>
      <c r="C45" s="70"/>
      <c r="D45" s="70"/>
    </row>
    <row r="46" spans="1:7" x14ac:dyDescent="0.2">
      <c r="A46" s="2" t="s">
        <v>10</v>
      </c>
      <c r="B46" s="88">
        <v>230616</v>
      </c>
      <c r="C46" s="56">
        <v>201852</v>
      </c>
      <c r="D46" s="88">
        <v>212931</v>
      </c>
    </row>
    <row r="47" spans="1:7" x14ac:dyDescent="0.2">
      <c r="A47" s="2"/>
      <c r="B47" s="16"/>
      <c r="D47" s="16"/>
    </row>
    <row r="48" spans="1:7" ht="15" x14ac:dyDescent="0.25">
      <c r="A48" s="7" t="s">
        <v>27</v>
      </c>
      <c r="B48" s="20">
        <f>SUM(B44:B46)</f>
        <v>1532274</v>
      </c>
      <c r="C48" s="20">
        <f>SUM(C44:C46)</f>
        <v>1328208</v>
      </c>
      <c r="D48" s="20">
        <f>SUM(D44:D46)</f>
        <v>1514589</v>
      </c>
    </row>
    <row r="49" spans="1:4" ht="15" x14ac:dyDescent="0.25">
      <c r="A49" s="7"/>
      <c r="B49" s="20"/>
      <c r="D49" s="20"/>
    </row>
    <row r="50" spans="1:4" ht="15.75" thickBot="1" x14ac:dyDescent="0.3">
      <c r="A50" s="11" t="s">
        <v>43</v>
      </c>
      <c r="B50" s="21">
        <f>B41+B48</f>
        <v>12294103</v>
      </c>
      <c r="C50" s="21">
        <f>C41+C48</f>
        <v>11366899</v>
      </c>
      <c r="D50" s="21">
        <f>D41+D48</f>
        <v>12608531</v>
      </c>
    </row>
    <row r="51" spans="1:4" ht="15.75" thickTop="1" x14ac:dyDescent="0.25">
      <c r="A51" s="11"/>
      <c r="B51" s="20"/>
      <c r="C51" s="17"/>
    </row>
    <row r="52" spans="1:4" ht="15" x14ac:dyDescent="0.25">
      <c r="A52" s="11"/>
      <c r="B52" s="20"/>
      <c r="C52" s="17"/>
    </row>
    <row r="53" spans="1:4" ht="15" x14ac:dyDescent="0.25">
      <c r="A53" s="11"/>
      <c r="B53" s="20"/>
      <c r="C53" s="17"/>
    </row>
    <row r="54" spans="1:4" x14ac:dyDescent="0.2">
      <c r="A54" s="2"/>
    </row>
    <row r="55" spans="1:4" x14ac:dyDescent="0.2">
      <c r="A55" s="12"/>
    </row>
    <row r="56" spans="1:4" x14ac:dyDescent="0.2">
      <c r="A56" s="3" t="s">
        <v>49</v>
      </c>
      <c r="D56" s="59" t="s">
        <v>50</v>
      </c>
    </row>
    <row r="57" spans="1:4" x14ac:dyDescent="0.2">
      <c r="D57" s="67"/>
    </row>
    <row r="58" spans="1:4" x14ac:dyDescent="0.2">
      <c r="D58" s="59"/>
    </row>
    <row r="59" spans="1:4" x14ac:dyDescent="0.2">
      <c r="D59" s="59"/>
    </row>
    <row r="60" spans="1:4" x14ac:dyDescent="0.2">
      <c r="A60" s="3" t="s">
        <v>51</v>
      </c>
      <c r="D60" s="59" t="s">
        <v>52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selection activeCell="A37" sqref="A37"/>
    </sheetView>
  </sheetViews>
  <sheetFormatPr defaultRowHeight="18" x14ac:dyDescent="0.25"/>
  <cols>
    <col min="1" max="1" width="55" style="30" customWidth="1"/>
    <col min="2" max="2" width="20.42578125" style="30" customWidth="1"/>
    <col min="3" max="3" width="23.140625" style="30" customWidth="1"/>
    <col min="4" max="4" width="10" style="30" bestFit="1" customWidth="1"/>
    <col min="5" max="6" width="9.140625" style="30"/>
    <col min="7" max="7" width="24.5703125" style="30" customWidth="1"/>
    <col min="8" max="16384" width="9.140625" style="30"/>
  </cols>
  <sheetData>
    <row r="1" spans="1:3" x14ac:dyDescent="0.25">
      <c r="A1" s="208" t="s">
        <v>8</v>
      </c>
      <c r="B1" s="209"/>
      <c r="C1" s="209"/>
    </row>
    <row r="2" spans="1:3" ht="31.5" customHeight="1" x14ac:dyDescent="0.25">
      <c r="A2" s="210" t="s">
        <v>69</v>
      </c>
      <c r="B2" s="211"/>
      <c r="C2" s="211"/>
    </row>
    <row r="3" spans="1:3" x14ac:dyDescent="0.25">
      <c r="A3" s="31"/>
      <c r="B3" s="32"/>
      <c r="C3" s="32"/>
    </row>
    <row r="4" spans="1:3" ht="24.75" customHeight="1" x14ac:dyDescent="0.25">
      <c r="A4" s="23"/>
      <c r="B4" s="24" t="s">
        <v>33</v>
      </c>
      <c r="C4" s="27" t="s">
        <v>35</v>
      </c>
    </row>
    <row r="5" spans="1:3" x14ac:dyDescent="0.25">
      <c r="A5" s="28"/>
      <c r="B5" s="26" t="s">
        <v>67</v>
      </c>
      <c r="C5" s="26" t="s">
        <v>68</v>
      </c>
    </row>
    <row r="6" spans="1:3" ht="18.75" thickBot="1" x14ac:dyDescent="0.3">
      <c r="A6" s="28"/>
      <c r="B6" s="25" t="s">
        <v>34</v>
      </c>
      <c r="C6" s="25" t="s">
        <v>34</v>
      </c>
    </row>
    <row r="7" spans="1:3" x14ac:dyDescent="0.25">
      <c r="A7" s="28" t="s">
        <v>5</v>
      </c>
      <c r="B7" s="91">
        <v>299747</v>
      </c>
      <c r="C7" s="60">
        <v>288721</v>
      </c>
    </row>
    <row r="8" spans="1:3" x14ac:dyDescent="0.25">
      <c r="A8" s="28" t="s">
        <v>6</v>
      </c>
      <c r="B8" s="91">
        <v>-94591</v>
      </c>
      <c r="C8" s="60">
        <v>-106312</v>
      </c>
    </row>
    <row r="9" spans="1:3" ht="42.75" customHeight="1" x14ac:dyDescent="0.25">
      <c r="A9" s="33" t="s">
        <v>58</v>
      </c>
      <c r="B9" s="92">
        <f>SUM(B7:B8)</f>
        <v>205156</v>
      </c>
      <c r="C9" s="34">
        <f>SUM(C7:C8)</f>
        <v>182409</v>
      </c>
    </row>
    <row r="10" spans="1:3" ht="28.5" x14ac:dyDescent="0.25">
      <c r="A10" s="33" t="s">
        <v>59</v>
      </c>
      <c r="B10" s="86">
        <v>15704</v>
      </c>
      <c r="C10" s="80">
        <v>-1740</v>
      </c>
    </row>
    <row r="11" spans="1:3" x14ac:dyDescent="0.25">
      <c r="A11" s="35" t="s">
        <v>44</v>
      </c>
      <c r="B11" s="78">
        <f>B9+B10</f>
        <v>220860</v>
      </c>
      <c r="C11" s="36">
        <f>C9+C10</f>
        <v>180669</v>
      </c>
    </row>
    <row r="12" spans="1:3" x14ac:dyDescent="0.25">
      <c r="A12" s="37"/>
      <c r="B12" s="3"/>
      <c r="C12" s="38"/>
    </row>
    <row r="13" spans="1:3" x14ac:dyDescent="0.25">
      <c r="A13" s="39" t="s">
        <v>16</v>
      </c>
      <c r="B13" s="91">
        <v>84060</v>
      </c>
      <c r="C13" s="61">
        <v>81309</v>
      </c>
    </row>
    <row r="14" spans="1:3" x14ac:dyDescent="0.25">
      <c r="A14" s="39" t="s">
        <v>17</v>
      </c>
      <c r="B14" s="86">
        <v>-14430</v>
      </c>
      <c r="C14" s="60">
        <v>-12082</v>
      </c>
    </row>
    <row r="15" spans="1:3" x14ac:dyDescent="0.25">
      <c r="A15" s="37" t="s">
        <v>32</v>
      </c>
      <c r="B15" s="86">
        <v>35061</v>
      </c>
      <c r="C15" s="60">
        <v>34221</v>
      </c>
    </row>
    <row r="16" spans="1:3" x14ac:dyDescent="0.25">
      <c r="A16" s="37" t="s">
        <v>18</v>
      </c>
      <c r="B16" s="86">
        <v>-1571</v>
      </c>
      <c r="C16" s="60">
        <v>3418</v>
      </c>
    </row>
    <row r="17" spans="1:4" x14ac:dyDescent="0.25">
      <c r="A17" s="98" t="s">
        <v>65</v>
      </c>
      <c r="B17" s="94" t="s">
        <v>62</v>
      </c>
      <c r="C17" s="94" t="s">
        <v>62</v>
      </c>
    </row>
    <row r="18" spans="1:4" ht="18.75" customHeight="1" x14ac:dyDescent="0.25">
      <c r="A18" s="35" t="s">
        <v>45</v>
      </c>
      <c r="B18" s="77">
        <f>SUM(B13:B17)</f>
        <v>103120</v>
      </c>
      <c r="C18" s="40">
        <f>SUM(C13:C16)</f>
        <v>106866</v>
      </c>
    </row>
    <row r="19" spans="1:4" x14ac:dyDescent="0.25">
      <c r="A19" s="37"/>
      <c r="B19" s="41"/>
      <c r="C19" s="42"/>
    </row>
    <row r="20" spans="1:4" x14ac:dyDescent="0.25">
      <c r="A20" s="43" t="s">
        <v>7</v>
      </c>
      <c r="B20" s="68">
        <f>B18+B11</f>
        <v>323980</v>
      </c>
      <c r="C20" s="42">
        <v>287535</v>
      </c>
    </row>
    <row r="21" spans="1:4" ht="17.25" customHeight="1" x14ac:dyDescent="0.25">
      <c r="A21" s="45" t="s">
        <v>19</v>
      </c>
      <c r="B21" s="86">
        <v>-293669</v>
      </c>
      <c r="C21" s="42">
        <v>-260983</v>
      </c>
    </row>
    <row r="22" spans="1:4" ht="18.75" thickBot="1" x14ac:dyDescent="0.3">
      <c r="A22" s="62" t="s">
        <v>37</v>
      </c>
      <c r="B22" s="63">
        <f>B20+B21</f>
        <v>30311</v>
      </c>
      <c r="C22" s="63">
        <f t="shared" ref="C22" si="0">C20+C21</f>
        <v>26552</v>
      </c>
    </row>
    <row r="23" spans="1:4" ht="18.75" thickTop="1" x14ac:dyDescent="0.25">
      <c r="A23" s="62"/>
      <c r="B23" s="64"/>
      <c r="C23" s="64"/>
    </row>
    <row r="24" spans="1:4" ht="28.5" x14ac:dyDescent="0.25">
      <c r="A24" s="33" t="s">
        <v>38</v>
      </c>
      <c r="B24" s="86">
        <v>-10775</v>
      </c>
      <c r="C24" s="79">
        <v>-8186</v>
      </c>
    </row>
    <row r="25" spans="1:4" x14ac:dyDescent="0.25">
      <c r="A25" s="45"/>
      <c r="B25" s="44"/>
      <c r="C25" s="57"/>
    </row>
    <row r="26" spans="1:4" ht="18.75" thickBot="1" x14ac:dyDescent="0.3">
      <c r="A26" s="46" t="s">
        <v>9</v>
      </c>
      <c r="B26" s="47">
        <f>B22+B24</f>
        <v>19536</v>
      </c>
      <c r="C26" s="47">
        <f t="shared" ref="C26" si="1">C22+C24</f>
        <v>18366</v>
      </c>
    </row>
    <row r="27" spans="1:4" ht="18.75" thickTop="1" x14ac:dyDescent="0.25">
      <c r="A27" s="46"/>
      <c r="B27" s="48"/>
      <c r="C27" s="42"/>
    </row>
    <row r="28" spans="1:4" x14ac:dyDescent="0.25">
      <c r="A28" s="49" t="s">
        <v>20</v>
      </c>
      <c r="B28" s="93">
        <v>-1851</v>
      </c>
      <c r="C28" s="58">
        <v>-2932</v>
      </c>
    </row>
    <row r="29" spans="1:4" ht="18.75" thickBot="1" x14ac:dyDescent="0.3">
      <c r="A29" s="50" t="s">
        <v>21</v>
      </c>
      <c r="B29" s="51">
        <f>B28+B26</f>
        <v>17685</v>
      </c>
      <c r="C29" s="51">
        <f t="shared" ref="C29" si="2">C28+C26</f>
        <v>15434</v>
      </c>
    </row>
    <row r="30" spans="1:4" ht="18.75" thickTop="1" x14ac:dyDescent="0.25">
      <c r="A30" s="50"/>
      <c r="B30" s="52"/>
      <c r="C30" s="48"/>
    </row>
    <row r="31" spans="1:4" ht="18.75" thickBot="1" x14ac:dyDescent="0.3">
      <c r="A31" s="50" t="s">
        <v>22</v>
      </c>
      <c r="B31" s="51">
        <f>B29</f>
        <v>17685</v>
      </c>
      <c r="C31" s="51">
        <f>C29</f>
        <v>15434</v>
      </c>
      <c r="D31" s="84"/>
    </row>
    <row r="32" spans="1:4" ht="18.75" thickTop="1" x14ac:dyDescent="0.25">
      <c r="A32" s="50" t="s">
        <v>36</v>
      </c>
      <c r="B32" s="53">
        <f>B31/260331650*1000</f>
        <v>6.7932577540994341E-2</v>
      </c>
      <c r="C32" s="53">
        <f>C31/225271201*1000</f>
        <v>6.8512974279388683E-2</v>
      </c>
    </row>
    <row r="33" spans="1:3" x14ac:dyDescent="0.25">
      <c r="A33" s="50"/>
      <c r="B33" s="54"/>
      <c r="C33" s="29"/>
    </row>
    <row r="34" spans="1:3" x14ac:dyDescent="0.25">
      <c r="A34" s="50"/>
      <c r="B34" s="54"/>
      <c r="C34" s="29"/>
    </row>
    <row r="35" spans="1:3" x14ac:dyDescent="0.25">
      <c r="A35" s="50"/>
      <c r="B35" s="54"/>
      <c r="C35" s="53"/>
    </row>
    <row r="36" spans="1:3" x14ac:dyDescent="0.25">
      <c r="A36" s="3"/>
      <c r="B36" s="65"/>
      <c r="C36" s="28"/>
    </row>
    <row r="37" spans="1:3" x14ac:dyDescent="0.25">
      <c r="A37" s="3" t="s">
        <v>49</v>
      </c>
      <c r="B37" s="22"/>
      <c r="C37" s="59" t="s">
        <v>50</v>
      </c>
    </row>
    <row r="38" spans="1:3" x14ac:dyDescent="0.25">
      <c r="A38" s="3"/>
      <c r="B38" s="3"/>
      <c r="C38" s="59"/>
    </row>
    <row r="39" spans="1:3" x14ac:dyDescent="0.25">
      <c r="A39" s="3"/>
      <c r="B39" s="3"/>
      <c r="C39" s="59"/>
    </row>
    <row r="40" spans="1:3" x14ac:dyDescent="0.25">
      <c r="A40" s="3" t="s">
        <v>51</v>
      </c>
      <c r="B40" s="3"/>
      <c r="C40" s="59" t="s">
        <v>52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50"/>
  <sheetViews>
    <sheetView view="pageBreakPreview" zoomScale="106" zoomScaleNormal="100" zoomScaleSheetLayoutView="106" workbookViewId="0">
      <selection activeCell="B42" sqref="B42:C42"/>
    </sheetView>
  </sheetViews>
  <sheetFormatPr defaultRowHeight="14.25" x14ac:dyDescent="0.2"/>
  <cols>
    <col min="1" max="1" width="65" style="105" customWidth="1"/>
    <col min="2" max="2" width="19" style="105" customWidth="1"/>
    <col min="3" max="3" width="18.5703125" style="105" customWidth="1"/>
    <col min="4" max="243" width="9.140625" style="105"/>
    <col min="244" max="244" width="65.28515625" style="105" customWidth="1"/>
    <col min="245" max="246" width="17.42578125" style="105" customWidth="1"/>
    <col min="247" max="499" width="9.140625" style="105"/>
    <col min="500" max="500" width="65.28515625" style="105" customWidth="1"/>
    <col min="501" max="502" width="17.42578125" style="105" customWidth="1"/>
    <col min="503" max="755" width="9.140625" style="105"/>
    <col min="756" max="756" width="65.28515625" style="105" customWidth="1"/>
    <col min="757" max="758" width="17.42578125" style="105" customWidth="1"/>
    <col min="759" max="1011" width="9.140625" style="105"/>
    <col min="1012" max="1012" width="65.28515625" style="105" customWidth="1"/>
    <col min="1013" max="1014" width="17.42578125" style="105" customWidth="1"/>
    <col min="1015" max="1267" width="9.140625" style="105"/>
    <col min="1268" max="1268" width="65.28515625" style="105" customWidth="1"/>
    <col min="1269" max="1270" width="17.42578125" style="105" customWidth="1"/>
    <col min="1271" max="1523" width="9.140625" style="105"/>
    <col min="1524" max="1524" width="65.28515625" style="105" customWidth="1"/>
    <col min="1525" max="1526" width="17.42578125" style="105" customWidth="1"/>
    <col min="1527" max="1779" width="9.140625" style="105"/>
    <col min="1780" max="1780" width="65.28515625" style="105" customWidth="1"/>
    <col min="1781" max="1782" width="17.42578125" style="105" customWidth="1"/>
    <col min="1783" max="2035" width="9.140625" style="105"/>
    <col min="2036" max="2036" width="65.28515625" style="105" customWidth="1"/>
    <col min="2037" max="2038" width="17.42578125" style="105" customWidth="1"/>
    <col min="2039" max="2291" width="9.140625" style="105"/>
    <col min="2292" max="2292" width="65.28515625" style="105" customWidth="1"/>
    <col min="2293" max="2294" width="17.42578125" style="105" customWidth="1"/>
    <col min="2295" max="2547" width="9.140625" style="105"/>
    <col min="2548" max="2548" width="65.28515625" style="105" customWidth="1"/>
    <col min="2549" max="2550" width="17.42578125" style="105" customWidth="1"/>
    <col min="2551" max="2803" width="9.140625" style="105"/>
    <col min="2804" max="2804" width="65.28515625" style="105" customWidth="1"/>
    <col min="2805" max="2806" width="17.42578125" style="105" customWidth="1"/>
    <col min="2807" max="3059" width="9.140625" style="105"/>
    <col min="3060" max="3060" width="65.28515625" style="105" customWidth="1"/>
    <col min="3061" max="3062" width="17.42578125" style="105" customWidth="1"/>
    <col min="3063" max="3315" width="9.140625" style="105"/>
    <col min="3316" max="3316" width="65.28515625" style="105" customWidth="1"/>
    <col min="3317" max="3318" width="17.42578125" style="105" customWidth="1"/>
    <col min="3319" max="3571" width="9.140625" style="105"/>
    <col min="3572" max="3572" width="65.28515625" style="105" customWidth="1"/>
    <col min="3573" max="3574" width="17.42578125" style="105" customWidth="1"/>
    <col min="3575" max="3827" width="9.140625" style="105"/>
    <col min="3828" max="3828" width="65.28515625" style="105" customWidth="1"/>
    <col min="3829" max="3830" width="17.42578125" style="105" customWidth="1"/>
    <col min="3831" max="4083" width="9.140625" style="105"/>
    <col min="4084" max="4084" width="65.28515625" style="105" customWidth="1"/>
    <col min="4085" max="4086" width="17.42578125" style="105" customWidth="1"/>
    <col min="4087" max="4339" width="9.140625" style="105"/>
    <col min="4340" max="4340" width="65.28515625" style="105" customWidth="1"/>
    <col min="4341" max="4342" width="17.42578125" style="105" customWidth="1"/>
    <col min="4343" max="4595" width="9.140625" style="105"/>
    <col min="4596" max="4596" width="65.28515625" style="105" customWidth="1"/>
    <col min="4597" max="4598" width="17.42578125" style="105" customWidth="1"/>
    <col min="4599" max="4851" width="9.140625" style="105"/>
    <col min="4852" max="4852" width="65.28515625" style="105" customWidth="1"/>
    <col min="4853" max="4854" width="17.42578125" style="105" customWidth="1"/>
    <col min="4855" max="5107" width="9.140625" style="105"/>
    <col min="5108" max="5108" width="65.28515625" style="105" customWidth="1"/>
    <col min="5109" max="5110" width="17.42578125" style="105" customWidth="1"/>
    <col min="5111" max="5363" width="9.140625" style="105"/>
    <col min="5364" max="5364" width="65.28515625" style="105" customWidth="1"/>
    <col min="5365" max="5366" width="17.42578125" style="105" customWidth="1"/>
    <col min="5367" max="5619" width="9.140625" style="105"/>
    <col min="5620" max="5620" width="65.28515625" style="105" customWidth="1"/>
    <col min="5621" max="5622" width="17.42578125" style="105" customWidth="1"/>
    <col min="5623" max="5875" width="9.140625" style="105"/>
    <col min="5876" max="5876" width="65.28515625" style="105" customWidth="1"/>
    <col min="5877" max="5878" width="17.42578125" style="105" customWidth="1"/>
    <col min="5879" max="6131" width="9.140625" style="105"/>
    <col min="6132" max="6132" width="65.28515625" style="105" customWidth="1"/>
    <col min="6133" max="6134" width="17.42578125" style="105" customWidth="1"/>
    <col min="6135" max="6387" width="9.140625" style="105"/>
    <col min="6388" max="6388" width="65.28515625" style="105" customWidth="1"/>
    <col min="6389" max="6390" width="17.42578125" style="105" customWidth="1"/>
    <col min="6391" max="6643" width="9.140625" style="105"/>
    <col min="6644" max="6644" width="65.28515625" style="105" customWidth="1"/>
    <col min="6645" max="6646" width="17.42578125" style="105" customWidth="1"/>
    <col min="6647" max="6899" width="9.140625" style="105"/>
    <col min="6900" max="6900" width="65.28515625" style="105" customWidth="1"/>
    <col min="6901" max="6902" width="17.42578125" style="105" customWidth="1"/>
    <col min="6903" max="7155" width="9.140625" style="105"/>
    <col min="7156" max="7156" width="65.28515625" style="105" customWidth="1"/>
    <col min="7157" max="7158" width="17.42578125" style="105" customWidth="1"/>
    <col min="7159" max="7411" width="9.140625" style="105"/>
    <col min="7412" max="7412" width="65.28515625" style="105" customWidth="1"/>
    <col min="7413" max="7414" width="17.42578125" style="105" customWidth="1"/>
    <col min="7415" max="7667" width="9.140625" style="105"/>
    <col min="7668" max="7668" width="65.28515625" style="105" customWidth="1"/>
    <col min="7669" max="7670" width="17.42578125" style="105" customWidth="1"/>
    <col min="7671" max="7923" width="9.140625" style="105"/>
    <col min="7924" max="7924" width="65.28515625" style="105" customWidth="1"/>
    <col min="7925" max="7926" width="17.42578125" style="105" customWidth="1"/>
    <col min="7927" max="8179" width="9.140625" style="105"/>
    <col min="8180" max="8180" width="65.28515625" style="105" customWidth="1"/>
    <col min="8181" max="8182" width="17.42578125" style="105" customWidth="1"/>
    <col min="8183" max="8435" width="9.140625" style="105"/>
    <col min="8436" max="8436" width="65.28515625" style="105" customWidth="1"/>
    <col min="8437" max="8438" width="17.42578125" style="105" customWidth="1"/>
    <col min="8439" max="8691" width="9.140625" style="105"/>
    <col min="8692" max="8692" width="65.28515625" style="105" customWidth="1"/>
    <col min="8693" max="8694" width="17.42578125" style="105" customWidth="1"/>
    <col min="8695" max="8947" width="9.140625" style="105"/>
    <col min="8948" max="8948" width="65.28515625" style="105" customWidth="1"/>
    <col min="8949" max="8950" width="17.42578125" style="105" customWidth="1"/>
    <col min="8951" max="9203" width="9.140625" style="105"/>
    <col min="9204" max="9204" width="65.28515625" style="105" customWidth="1"/>
    <col min="9205" max="9206" width="17.42578125" style="105" customWidth="1"/>
    <col min="9207" max="9459" width="9.140625" style="105"/>
    <col min="9460" max="9460" width="65.28515625" style="105" customWidth="1"/>
    <col min="9461" max="9462" width="17.42578125" style="105" customWidth="1"/>
    <col min="9463" max="9715" width="9.140625" style="105"/>
    <col min="9716" max="9716" width="65.28515625" style="105" customWidth="1"/>
    <col min="9717" max="9718" width="17.42578125" style="105" customWidth="1"/>
    <col min="9719" max="9971" width="9.140625" style="105"/>
    <col min="9972" max="9972" width="65.28515625" style="105" customWidth="1"/>
    <col min="9973" max="9974" width="17.42578125" style="105" customWidth="1"/>
    <col min="9975" max="10227" width="9.140625" style="105"/>
    <col min="10228" max="10228" width="65.28515625" style="105" customWidth="1"/>
    <col min="10229" max="10230" width="17.42578125" style="105" customWidth="1"/>
    <col min="10231" max="10483" width="9.140625" style="105"/>
    <col min="10484" max="10484" width="65.28515625" style="105" customWidth="1"/>
    <col min="10485" max="10486" width="17.42578125" style="105" customWidth="1"/>
    <col min="10487" max="10739" width="9.140625" style="105"/>
    <col min="10740" max="10740" width="65.28515625" style="105" customWidth="1"/>
    <col min="10741" max="10742" width="17.42578125" style="105" customWidth="1"/>
    <col min="10743" max="10995" width="9.140625" style="105"/>
    <col min="10996" max="10996" width="65.28515625" style="105" customWidth="1"/>
    <col min="10997" max="10998" width="17.42578125" style="105" customWidth="1"/>
    <col min="10999" max="11251" width="9.140625" style="105"/>
    <col min="11252" max="11252" width="65.28515625" style="105" customWidth="1"/>
    <col min="11253" max="11254" width="17.42578125" style="105" customWidth="1"/>
    <col min="11255" max="11507" width="9.140625" style="105"/>
    <col min="11508" max="11508" width="65.28515625" style="105" customWidth="1"/>
    <col min="11509" max="11510" width="17.42578125" style="105" customWidth="1"/>
    <col min="11511" max="11763" width="9.140625" style="105"/>
    <col min="11764" max="11764" width="65.28515625" style="105" customWidth="1"/>
    <col min="11765" max="11766" width="17.42578125" style="105" customWidth="1"/>
    <col min="11767" max="12019" width="9.140625" style="105"/>
    <col min="12020" max="12020" width="65.28515625" style="105" customWidth="1"/>
    <col min="12021" max="12022" width="17.42578125" style="105" customWidth="1"/>
    <col min="12023" max="12275" width="9.140625" style="105"/>
    <col min="12276" max="12276" width="65.28515625" style="105" customWidth="1"/>
    <col min="12277" max="12278" width="17.42578125" style="105" customWidth="1"/>
    <col min="12279" max="12531" width="9.140625" style="105"/>
    <col min="12532" max="12532" width="65.28515625" style="105" customWidth="1"/>
    <col min="12533" max="12534" width="17.42578125" style="105" customWidth="1"/>
    <col min="12535" max="12787" width="9.140625" style="105"/>
    <col min="12788" max="12788" width="65.28515625" style="105" customWidth="1"/>
    <col min="12789" max="12790" width="17.42578125" style="105" customWidth="1"/>
    <col min="12791" max="13043" width="9.140625" style="105"/>
    <col min="13044" max="13044" width="65.28515625" style="105" customWidth="1"/>
    <col min="13045" max="13046" width="17.42578125" style="105" customWidth="1"/>
    <col min="13047" max="13299" width="9.140625" style="105"/>
    <col min="13300" max="13300" width="65.28515625" style="105" customWidth="1"/>
    <col min="13301" max="13302" width="17.42578125" style="105" customWidth="1"/>
    <col min="13303" max="13555" width="9.140625" style="105"/>
    <col min="13556" max="13556" width="65.28515625" style="105" customWidth="1"/>
    <col min="13557" max="13558" width="17.42578125" style="105" customWidth="1"/>
    <col min="13559" max="13811" width="9.140625" style="105"/>
    <col min="13812" max="13812" width="65.28515625" style="105" customWidth="1"/>
    <col min="13813" max="13814" width="17.42578125" style="105" customWidth="1"/>
    <col min="13815" max="14067" width="9.140625" style="105"/>
    <col min="14068" max="14068" width="65.28515625" style="105" customWidth="1"/>
    <col min="14069" max="14070" width="17.42578125" style="105" customWidth="1"/>
    <col min="14071" max="14323" width="9.140625" style="105"/>
    <col min="14324" max="14324" width="65.28515625" style="105" customWidth="1"/>
    <col min="14325" max="14326" width="17.42578125" style="105" customWidth="1"/>
    <col min="14327" max="14579" width="9.140625" style="105"/>
    <col min="14580" max="14580" width="65.28515625" style="105" customWidth="1"/>
    <col min="14581" max="14582" width="17.42578125" style="105" customWidth="1"/>
    <col min="14583" max="14835" width="9.140625" style="105"/>
    <col min="14836" max="14836" width="65.28515625" style="105" customWidth="1"/>
    <col min="14837" max="14838" width="17.42578125" style="105" customWidth="1"/>
    <col min="14839" max="15091" width="9.140625" style="105"/>
    <col min="15092" max="15092" width="65.28515625" style="105" customWidth="1"/>
    <col min="15093" max="15094" width="17.42578125" style="105" customWidth="1"/>
    <col min="15095" max="15347" width="9.140625" style="105"/>
    <col min="15348" max="15348" width="65.28515625" style="105" customWidth="1"/>
    <col min="15349" max="15350" width="17.42578125" style="105" customWidth="1"/>
    <col min="15351" max="15603" width="9.140625" style="105"/>
    <col min="15604" max="15604" width="65.28515625" style="105" customWidth="1"/>
    <col min="15605" max="15606" width="17.42578125" style="105" customWidth="1"/>
    <col min="15607" max="15859" width="9.140625" style="105"/>
    <col min="15860" max="15860" width="65.28515625" style="105" customWidth="1"/>
    <col min="15861" max="15862" width="17.42578125" style="105" customWidth="1"/>
    <col min="15863" max="16115" width="9.140625" style="105"/>
    <col min="16116" max="16116" width="65.28515625" style="105" customWidth="1"/>
    <col min="16117" max="16118" width="17.42578125" style="105" customWidth="1"/>
    <col min="16119" max="16384" width="9.140625" style="105"/>
  </cols>
  <sheetData>
    <row r="1" spans="1:4" ht="15" x14ac:dyDescent="0.25">
      <c r="A1" s="103"/>
      <c r="B1" s="104"/>
      <c r="C1" s="104"/>
    </row>
    <row r="2" spans="1:4" ht="15" x14ac:dyDescent="0.25">
      <c r="A2" s="212" t="s">
        <v>70</v>
      </c>
      <c r="B2" s="213"/>
      <c r="C2" s="213"/>
      <c r="D2" s="213"/>
    </row>
    <row r="3" spans="1:4" ht="15" x14ac:dyDescent="0.25">
      <c r="A3" s="214" t="s">
        <v>71</v>
      </c>
      <c r="B3" s="215"/>
      <c r="C3" s="215"/>
    </row>
    <row r="4" spans="1:4" ht="15" x14ac:dyDescent="0.25">
      <c r="A4" s="106" t="s">
        <v>72</v>
      </c>
      <c r="B4" s="107"/>
      <c r="C4" s="107"/>
    </row>
    <row r="5" spans="1:4" ht="15" x14ac:dyDescent="0.2">
      <c r="B5" s="108"/>
      <c r="C5" s="108"/>
    </row>
    <row r="6" spans="1:4" ht="60" x14ac:dyDescent="0.2">
      <c r="A6" s="109"/>
      <c r="B6" s="110" t="s">
        <v>73</v>
      </c>
      <c r="C6" s="110" t="s">
        <v>74</v>
      </c>
    </row>
    <row r="7" spans="1:4" ht="30" x14ac:dyDescent="0.2">
      <c r="A7" s="111" t="s">
        <v>75</v>
      </c>
      <c r="B7" s="112"/>
      <c r="C7" s="112"/>
    </row>
    <row r="8" spans="1:4" x14ac:dyDescent="0.2">
      <c r="A8" s="113" t="s">
        <v>76</v>
      </c>
      <c r="B8" s="114">
        <v>341077</v>
      </c>
      <c r="C8" s="114">
        <v>367175</v>
      </c>
    </row>
    <row r="9" spans="1:4" x14ac:dyDescent="0.2">
      <c r="A9" s="113" t="s">
        <v>77</v>
      </c>
      <c r="B9" s="114">
        <v>-90492</v>
      </c>
      <c r="C9" s="114">
        <v>-107113</v>
      </c>
    </row>
    <row r="10" spans="1:4" x14ac:dyDescent="0.2">
      <c r="A10" s="113" t="s">
        <v>78</v>
      </c>
      <c r="B10" s="114">
        <v>83886</v>
      </c>
      <c r="C10" s="114">
        <v>79206</v>
      </c>
    </row>
    <row r="11" spans="1:4" x14ac:dyDescent="0.2">
      <c r="A11" s="113" t="s">
        <v>79</v>
      </c>
      <c r="B11" s="114">
        <v>-14430</v>
      </c>
      <c r="C11" s="114">
        <v>-12082</v>
      </c>
    </row>
    <row r="12" spans="1:4" x14ac:dyDescent="0.2">
      <c r="A12" s="113" t="s">
        <v>80</v>
      </c>
      <c r="B12" s="114">
        <v>36218</v>
      </c>
      <c r="C12" s="114">
        <v>36054</v>
      </c>
    </row>
    <row r="13" spans="1:4" x14ac:dyDescent="0.2">
      <c r="A13" s="115" t="s">
        <v>81</v>
      </c>
      <c r="B13" s="114">
        <v>-1571</v>
      </c>
      <c r="C13" s="114">
        <v>-528</v>
      </c>
    </row>
    <row r="14" spans="1:4" x14ac:dyDescent="0.2">
      <c r="A14" s="115" t="s">
        <v>82</v>
      </c>
      <c r="B14" s="116">
        <v>-252768</v>
      </c>
      <c r="C14" s="116">
        <v>-229506</v>
      </c>
    </row>
    <row r="15" spans="1:4" ht="28.5" x14ac:dyDescent="0.2">
      <c r="A15" s="117" t="s">
        <v>83</v>
      </c>
      <c r="B15" s="121">
        <f>SUM(B8:B14)</f>
        <v>101920</v>
      </c>
      <c r="C15" s="121">
        <f>SUM(C8:C14)</f>
        <v>133206</v>
      </c>
    </row>
    <row r="16" spans="1:4" ht="15" x14ac:dyDescent="0.2">
      <c r="A16" s="118" t="s">
        <v>84</v>
      </c>
      <c r="B16" s="114"/>
      <c r="C16" s="114"/>
    </row>
    <row r="17" spans="1:3" ht="28.5" x14ac:dyDescent="0.2">
      <c r="A17" s="119" t="s">
        <v>42</v>
      </c>
      <c r="B17" s="114">
        <v>-1896</v>
      </c>
      <c r="C17" s="114">
        <v>1187</v>
      </c>
    </row>
    <row r="18" spans="1:3" x14ac:dyDescent="0.2">
      <c r="A18" s="120" t="s">
        <v>85</v>
      </c>
      <c r="B18" s="114">
        <v>-85588</v>
      </c>
      <c r="C18" s="114">
        <v>59192</v>
      </c>
    </row>
    <row r="19" spans="1:3" x14ac:dyDescent="0.2">
      <c r="A19" s="115" t="s">
        <v>86</v>
      </c>
      <c r="B19" s="114">
        <v>-99883</v>
      </c>
      <c r="C19" s="114">
        <v>291556</v>
      </c>
    </row>
    <row r="20" spans="1:3" x14ac:dyDescent="0.2">
      <c r="A20" s="115" t="s">
        <v>2</v>
      </c>
      <c r="B20" s="114">
        <v>106960</v>
      </c>
      <c r="C20" s="114">
        <v>-77508</v>
      </c>
    </row>
    <row r="21" spans="1:3" ht="15" x14ac:dyDescent="0.2">
      <c r="A21" s="118" t="s">
        <v>87</v>
      </c>
      <c r="B21" s="114"/>
      <c r="C21" s="114"/>
    </row>
    <row r="22" spans="1:3" x14ac:dyDescent="0.2">
      <c r="A22" s="120" t="s">
        <v>85</v>
      </c>
      <c r="B22" s="114">
        <v>-206457</v>
      </c>
      <c r="C22" s="114">
        <v>40585</v>
      </c>
    </row>
    <row r="23" spans="1:3" x14ac:dyDescent="0.2">
      <c r="A23" s="115" t="s">
        <v>39</v>
      </c>
      <c r="B23" s="121">
        <v>-39449</v>
      </c>
      <c r="C23" s="114">
        <v>-163947</v>
      </c>
    </row>
    <row r="24" spans="1:3" x14ac:dyDescent="0.2">
      <c r="A24" s="115" t="s">
        <v>88</v>
      </c>
      <c r="B24" s="121">
        <v>-110217</v>
      </c>
      <c r="C24" s="114">
        <v>0</v>
      </c>
    </row>
    <row r="25" spans="1:3" ht="28.5" x14ac:dyDescent="0.2">
      <c r="A25" s="119" t="s">
        <v>40</v>
      </c>
      <c r="B25" s="114">
        <v>0</v>
      </c>
      <c r="C25" s="114">
        <v>2256</v>
      </c>
    </row>
    <row r="26" spans="1:3" ht="15" thickBot="1" x14ac:dyDescent="0.25">
      <c r="A26" s="115" t="s">
        <v>4</v>
      </c>
      <c r="B26" s="122">
        <v>-70816</v>
      </c>
      <c r="C26" s="122">
        <v>-40431</v>
      </c>
    </row>
    <row r="27" spans="1:3" ht="28.5" x14ac:dyDescent="0.2">
      <c r="A27" s="123" t="s">
        <v>89</v>
      </c>
      <c r="B27" s="132">
        <f>SUM(B15:B26)</f>
        <v>-405426</v>
      </c>
      <c r="C27" s="132">
        <f>SUM(C15:C26)</f>
        <v>246096</v>
      </c>
    </row>
    <row r="28" spans="1:3" ht="15" thickBot="1" x14ac:dyDescent="0.25">
      <c r="A28" s="124" t="s">
        <v>90</v>
      </c>
      <c r="B28" s="125">
        <v>-2000</v>
      </c>
      <c r="C28" s="126">
        <v>0</v>
      </c>
    </row>
    <row r="29" spans="1:3" ht="29.25" thickBot="1" x14ac:dyDescent="0.25">
      <c r="A29" s="127" t="s">
        <v>91</v>
      </c>
      <c r="B29" s="205">
        <f>B27+B28</f>
        <v>-407426</v>
      </c>
      <c r="C29" s="205">
        <f>C27+C28</f>
        <v>246096</v>
      </c>
    </row>
    <row r="30" spans="1:3" ht="30" x14ac:dyDescent="0.2">
      <c r="A30" s="128" t="s">
        <v>92</v>
      </c>
      <c r="B30" s="129"/>
      <c r="C30" s="129"/>
    </row>
    <row r="31" spans="1:3" x14ac:dyDescent="0.2">
      <c r="A31" s="130" t="s">
        <v>93</v>
      </c>
      <c r="B31" s="114">
        <v>-25686</v>
      </c>
      <c r="C31" s="114">
        <v>-29245</v>
      </c>
    </row>
    <row r="32" spans="1:3" x14ac:dyDescent="0.2">
      <c r="A32" s="130" t="s">
        <v>94</v>
      </c>
      <c r="B32" s="114">
        <v>18</v>
      </c>
      <c r="C32" s="114">
        <v>2802</v>
      </c>
    </row>
    <row r="33" spans="1:232" x14ac:dyDescent="0.2">
      <c r="A33" s="130" t="s">
        <v>95</v>
      </c>
      <c r="B33" s="114">
        <v>-1394032</v>
      </c>
      <c r="C33" s="114">
        <v>-707389</v>
      </c>
    </row>
    <row r="34" spans="1:232" x14ac:dyDescent="0.2">
      <c r="A34" s="131" t="s">
        <v>96</v>
      </c>
      <c r="B34" s="114">
        <v>1736653</v>
      </c>
      <c r="C34" s="114">
        <v>222481</v>
      </c>
    </row>
    <row r="35" spans="1:232" ht="15" thickBot="1" x14ac:dyDescent="0.25">
      <c r="A35" s="130" t="s">
        <v>97</v>
      </c>
      <c r="B35" s="125">
        <f>SUM(B31:B34)</f>
        <v>316953</v>
      </c>
      <c r="C35" s="206">
        <f>SUM(C31:C34)</f>
        <v>-511351</v>
      </c>
    </row>
    <row r="36" spans="1:232" ht="30" x14ac:dyDescent="0.2">
      <c r="A36" s="128" t="s">
        <v>98</v>
      </c>
      <c r="B36" s="132"/>
      <c r="C36" s="121"/>
    </row>
    <row r="37" spans="1:232" x14ac:dyDescent="0.2">
      <c r="A37" s="130" t="s">
        <v>99</v>
      </c>
      <c r="B37" s="121">
        <v>37568</v>
      </c>
      <c r="C37" s="121">
        <v>97680</v>
      </c>
    </row>
    <row r="38" spans="1:232" x14ac:dyDescent="0.2">
      <c r="A38" s="130" t="s">
        <v>100</v>
      </c>
      <c r="B38" s="121">
        <v>-40353</v>
      </c>
      <c r="C38" s="121">
        <v>-34478</v>
      </c>
    </row>
    <row r="39" spans="1:232" ht="15" thickBot="1" x14ac:dyDescent="0.25">
      <c r="A39" s="124" t="s">
        <v>101</v>
      </c>
      <c r="B39" s="133">
        <v>-32</v>
      </c>
      <c r="C39" s="133">
        <v>-25</v>
      </c>
    </row>
    <row r="40" spans="1:232" ht="29.25" thickBot="1" x14ac:dyDescent="0.25">
      <c r="A40" s="127" t="s">
        <v>102</v>
      </c>
      <c r="B40" s="207">
        <f>SUM(B37:B39)</f>
        <v>-2817</v>
      </c>
      <c r="C40" s="207">
        <f>SUM(C37:C39)</f>
        <v>63177</v>
      </c>
    </row>
    <row r="41" spans="1:232" ht="28.5" x14ac:dyDescent="0.2">
      <c r="A41" s="134" t="s">
        <v>103</v>
      </c>
      <c r="B41" s="121">
        <v>26946</v>
      </c>
      <c r="C41" s="121">
        <v>5399</v>
      </c>
    </row>
    <row r="42" spans="1:232" x14ac:dyDescent="0.2">
      <c r="A42" s="134" t="s">
        <v>104</v>
      </c>
      <c r="B42" s="121">
        <f>B29+B35+B40+B41</f>
        <v>-66344</v>
      </c>
      <c r="C42" s="121">
        <f>C29+C35+C40+C41</f>
        <v>-196679</v>
      </c>
    </row>
    <row r="43" spans="1:232" x14ac:dyDescent="0.2">
      <c r="A43" s="134" t="s">
        <v>105</v>
      </c>
      <c r="B43" s="114">
        <v>3067081</v>
      </c>
      <c r="C43" s="114">
        <v>2963030</v>
      </c>
    </row>
    <row r="44" spans="1:232" ht="30" x14ac:dyDescent="0.2">
      <c r="A44" s="111" t="s">
        <v>106</v>
      </c>
      <c r="B44" s="135">
        <f>SUM(B42:B43)</f>
        <v>3000737</v>
      </c>
      <c r="C44" s="135">
        <f>SUM(C42:C43)</f>
        <v>2766351</v>
      </c>
    </row>
    <row r="45" spans="1:232" ht="15" x14ac:dyDescent="0.25">
      <c r="A45" s="136"/>
      <c r="B45" s="137"/>
      <c r="C45" s="137"/>
    </row>
    <row r="46" spans="1:232" ht="15" x14ac:dyDescent="0.25">
      <c r="A46" s="136"/>
      <c r="B46" s="137"/>
      <c r="C46" s="137"/>
    </row>
    <row r="47" spans="1:232" x14ac:dyDescent="0.2">
      <c r="A47" s="105" t="s">
        <v>49</v>
      </c>
      <c r="B47" s="138"/>
      <c r="C47" s="105" t="s">
        <v>50</v>
      </c>
      <c r="D47" s="139"/>
      <c r="E47" s="139"/>
      <c r="G47" s="139"/>
      <c r="H47" s="139"/>
      <c r="K47" s="139"/>
      <c r="L47" s="139"/>
      <c r="O47" s="139"/>
      <c r="P47" s="139"/>
      <c r="S47" s="139"/>
      <c r="T47" s="139"/>
      <c r="W47" s="139"/>
      <c r="X47" s="139"/>
      <c r="AA47" s="139"/>
      <c r="AB47" s="139"/>
      <c r="AE47" s="139"/>
      <c r="AF47" s="139"/>
      <c r="AI47" s="139"/>
      <c r="AJ47" s="139"/>
      <c r="AM47" s="139"/>
      <c r="AN47" s="139"/>
      <c r="AQ47" s="139"/>
      <c r="AR47" s="139"/>
      <c r="AU47" s="139"/>
      <c r="AV47" s="139"/>
      <c r="AY47" s="139"/>
      <c r="AZ47" s="139"/>
      <c r="BC47" s="139"/>
      <c r="BD47" s="139"/>
      <c r="BG47" s="139"/>
      <c r="BH47" s="139"/>
      <c r="BK47" s="139"/>
      <c r="BL47" s="139"/>
      <c r="BO47" s="139"/>
      <c r="BP47" s="139"/>
      <c r="BS47" s="139"/>
      <c r="BT47" s="139"/>
      <c r="BW47" s="139"/>
      <c r="BX47" s="139"/>
      <c r="CA47" s="139"/>
      <c r="CB47" s="139"/>
      <c r="CE47" s="139"/>
      <c r="CF47" s="139"/>
      <c r="CI47" s="139"/>
      <c r="CJ47" s="139"/>
      <c r="CM47" s="139"/>
      <c r="CN47" s="139"/>
      <c r="CQ47" s="139"/>
      <c r="CR47" s="139"/>
      <c r="CU47" s="139"/>
      <c r="CV47" s="139"/>
      <c r="CY47" s="139"/>
      <c r="CZ47" s="139"/>
      <c r="DC47" s="139"/>
      <c r="DD47" s="139"/>
      <c r="DG47" s="139"/>
      <c r="DH47" s="139"/>
      <c r="DK47" s="139"/>
      <c r="DL47" s="139"/>
      <c r="DO47" s="139"/>
      <c r="DP47" s="139"/>
      <c r="DS47" s="139"/>
      <c r="DT47" s="139"/>
      <c r="DW47" s="139"/>
      <c r="DX47" s="139"/>
      <c r="EA47" s="139"/>
      <c r="EB47" s="139"/>
      <c r="EE47" s="139"/>
      <c r="EF47" s="139"/>
      <c r="EI47" s="139"/>
      <c r="EJ47" s="139"/>
      <c r="EM47" s="139"/>
      <c r="EN47" s="139"/>
      <c r="EQ47" s="139"/>
      <c r="ER47" s="139"/>
      <c r="EU47" s="139"/>
      <c r="EV47" s="139"/>
      <c r="EY47" s="139"/>
      <c r="EZ47" s="139"/>
      <c r="FC47" s="139"/>
      <c r="FD47" s="139"/>
      <c r="FG47" s="139"/>
      <c r="FH47" s="139"/>
      <c r="FK47" s="139"/>
      <c r="FL47" s="139"/>
      <c r="FO47" s="139"/>
      <c r="FP47" s="139"/>
      <c r="FS47" s="139"/>
      <c r="FT47" s="139"/>
      <c r="FW47" s="139"/>
      <c r="FX47" s="139"/>
      <c r="GA47" s="139"/>
      <c r="GB47" s="139"/>
      <c r="GE47" s="139"/>
      <c r="GF47" s="139"/>
      <c r="GI47" s="139"/>
      <c r="GJ47" s="139"/>
      <c r="GM47" s="139"/>
      <c r="GN47" s="139"/>
      <c r="GQ47" s="139"/>
      <c r="GR47" s="139"/>
      <c r="GU47" s="139"/>
      <c r="GV47" s="139"/>
      <c r="GY47" s="139"/>
      <c r="GZ47" s="139"/>
      <c r="HC47" s="139"/>
      <c r="HD47" s="139"/>
      <c r="HG47" s="139"/>
      <c r="HH47" s="139"/>
      <c r="HK47" s="139"/>
      <c r="HL47" s="139"/>
      <c r="HO47" s="139"/>
      <c r="HP47" s="139"/>
      <c r="HS47" s="139"/>
      <c r="HT47" s="139"/>
      <c r="HW47" s="139"/>
      <c r="HX47" s="139"/>
    </row>
    <row r="48" spans="1:232" x14ac:dyDescent="0.2">
      <c r="B48" s="139"/>
      <c r="D48" s="139"/>
      <c r="E48" s="139"/>
      <c r="G48" s="139"/>
      <c r="H48" s="139"/>
      <c r="K48" s="139"/>
      <c r="L48" s="139"/>
      <c r="O48" s="139"/>
      <c r="P48" s="139"/>
      <c r="S48" s="139"/>
      <c r="T48" s="139"/>
      <c r="W48" s="139"/>
      <c r="X48" s="139"/>
      <c r="AA48" s="139"/>
      <c r="AB48" s="139"/>
      <c r="AE48" s="139"/>
      <c r="AF48" s="139"/>
      <c r="AI48" s="139"/>
      <c r="AJ48" s="139"/>
      <c r="AM48" s="139"/>
      <c r="AN48" s="139"/>
      <c r="AQ48" s="139"/>
      <c r="AR48" s="139"/>
      <c r="AU48" s="139"/>
      <c r="AV48" s="139"/>
      <c r="AY48" s="139"/>
      <c r="AZ48" s="139"/>
      <c r="BC48" s="139"/>
      <c r="BD48" s="139"/>
      <c r="BG48" s="139"/>
      <c r="BH48" s="139"/>
      <c r="BK48" s="139"/>
      <c r="BL48" s="139"/>
      <c r="BO48" s="139"/>
      <c r="BP48" s="139"/>
      <c r="BS48" s="139"/>
      <c r="BT48" s="139"/>
      <c r="BW48" s="139"/>
      <c r="BX48" s="139"/>
      <c r="CA48" s="139"/>
      <c r="CB48" s="139"/>
      <c r="CE48" s="139"/>
      <c r="CF48" s="139"/>
      <c r="CI48" s="139"/>
      <c r="CJ48" s="139"/>
      <c r="CM48" s="139"/>
      <c r="CN48" s="139"/>
      <c r="CQ48" s="139"/>
      <c r="CR48" s="139"/>
      <c r="CU48" s="139"/>
      <c r="CV48" s="139"/>
      <c r="CY48" s="139"/>
      <c r="CZ48" s="139"/>
      <c r="DC48" s="139"/>
      <c r="DD48" s="139"/>
      <c r="DG48" s="139"/>
      <c r="DH48" s="139"/>
      <c r="DK48" s="139"/>
      <c r="DL48" s="139"/>
      <c r="DO48" s="139"/>
      <c r="DP48" s="139"/>
      <c r="DS48" s="139"/>
      <c r="DT48" s="139"/>
      <c r="DW48" s="139"/>
      <c r="DX48" s="139"/>
      <c r="EA48" s="139"/>
      <c r="EB48" s="139"/>
      <c r="EE48" s="139"/>
      <c r="EF48" s="139"/>
      <c r="EI48" s="139"/>
      <c r="EJ48" s="139"/>
      <c r="EM48" s="139"/>
      <c r="EN48" s="139"/>
      <c r="EQ48" s="139"/>
      <c r="ER48" s="139"/>
      <c r="EU48" s="139"/>
      <c r="EV48" s="139"/>
      <c r="EY48" s="139"/>
      <c r="EZ48" s="139"/>
      <c r="FC48" s="139"/>
      <c r="FD48" s="139"/>
      <c r="FG48" s="139"/>
      <c r="FH48" s="139"/>
      <c r="FK48" s="139"/>
      <c r="FL48" s="139"/>
      <c r="FO48" s="139"/>
      <c r="FP48" s="139"/>
      <c r="FS48" s="139"/>
      <c r="FT48" s="139"/>
      <c r="FW48" s="139"/>
      <c r="FX48" s="139"/>
      <c r="GA48" s="139"/>
      <c r="GB48" s="139"/>
      <c r="GE48" s="139"/>
      <c r="GF48" s="139"/>
      <c r="GI48" s="139"/>
      <c r="GJ48" s="139"/>
      <c r="GM48" s="139"/>
      <c r="GN48" s="139"/>
      <c r="GQ48" s="139"/>
      <c r="GR48" s="139"/>
      <c r="GU48" s="139"/>
      <c r="GV48" s="139"/>
      <c r="GY48" s="139"/>
      <c r="GZ48" s="139"/>
      <c r="HC48" s="139"/>
      <c r="HD48" s="139"/>
      <c r="HG48" s="139"/>
      <c r="HH48" s="139"/>
      <c r="HK48" s="139"/>
      <c r="HL48" s="139"/>
      <c r="HO48" s="139"/>
      <c r="HP48" s="139"/>
      <c r="HS48" s="139"/>
      <c r="HT48" s="139"/>
      <c r="HW48" s="139"/>
      <c r="HX48" s="139"/>
    </row>
    <row r="49" spans="1:232" x14ac:dyDescent="0.2">
      <c r="B49" s="139"/>
      <c r="D49" s="139"/>
      <c r="E49" s="139"/>
      <c r="G49" s="139"/>
      <c r="H49" s="139"/>
      <c r="K49" s="139"/>
      <c r="L49" s="139"/>
      <c r="O49" s="139"/>
      <c r="P49" s="139"/>
      <c r="S49" s="139"/>
      <c r="T49" s="139"/>
      <c r="W49" s="139"/>
      <c r="X49" s="139"/>
      <c r="AA49" s="139"/>
      <c r="AB49" s="139"/>
      <c r="AE49" s="139"/>
      <c r="AF49" s="139"/>
      <c r="AI49" s="139"/>
      <c r="AJ49" s="139"/>
      <c r="AM49" s="139"/>
      <c r="AN49" s="139"/>
      <c r="AQ49" s="139"/>
      <c r="AR49" s="139"/>
      <c r="AU49" s="139"/>
      <c r="AV49" s="139"/>
      <c r="AY49" s="139"/>
      <c r="AZ49" s="139"/>
      <c r="BC49" s="139"/>
      <c r="BD49" s="139"/>
      <c r="BG49" s="139"/>
      <c r="BH49" s="139"/>
      <c r="BK49" s="139"/>
      <c r="BL49" s="139"/>
      <c r="BO49" s="139"/>
      <c r="BP49" s="139"/>
      <c r="BS49" s="139"/>
      <c r="BT49" s="139"/>
      <c r="BW49" s="139"/>
      <c r="BX49" s="139"/>
      <c r="CA49" s="139"/>
      <c r="CB49" s="139"/>
      <c r="CE49" s="139"/>
      <c r="CF49" s="139"/>
      <c r="CI49" s="139"/>
      <c r="CJ49" s="139"/>
      <c r="CM49" s="139"/>
      <c r="CN49" s="139"/>
      <c r="CQ49" s="139"/>
      <c r="CR49" s="139"/>
      <c r="CU49" s="139"/>
      <c r="CV49" s="139"/>
      <c r="CY49" s="139"/>
      <c r="CZ49" s="139"/>
      <c r="DC49" s="139"/>
      <c r="DD49" s="139"/>
      <c r="DG49" s="139"/>
      <c r="DH49" s="139"/>
      <c r="DK49" s="139"/>
      <c r="DL49" s="139"/>
      <c r="DO49" s="139"/>
      <c r="DP49" s="139"/>
      <c r="DS49" s="139"/>
      <c r="DT49" s="139"/>
      <c r="DW49" s="139"/>
      <c r="DX49" s="139"/>
      <c r="EA49" s="139"/>
      <c r="EB49" s="139"/>
      <c r="EE49" s="139"/>
      <c r="EF49" s="139"/>
      <c r="EI49" s="139"/>
      <c r="EJ49" s="139"/>
      <c r="EM49" s="139"/>
      <c r="EN49" s="139"/>
      <c r="EQ49" s="139"/>
      <c r="ER49" s="139"/>
      <c r="EU49" s="139"/>
      <c r="EV49" s="139"/>
      <c r="EY49" s="139"/>
      <c r="EZ49" s="139"/>
      <c r="FC49" s="139"/>
      <c r="FD49" s="139"/>
      <c r="FG49" s="139"/>
      <c r="FH49" s="139"/>
      <c r="FK49" s="139"/>
      <c r="FL49" s="139"/>
      <c r="FO49" s="139"/>
      <c r="FP49" s="139"/>
      <c r="FS49" s="139"/>
      <c r="FT49" s="139"/>
      <c r="FW49" s="139"/>
      <c r="FX49" s="139"/>
      <c r="GA49" s="139"/>
      <c r="GB49" s="139"/>
      <c r="GE49" s="139"/>
      <c r="GF49" s="139"/>
      <c r="GI49" s="139"/>
      <c r="GJ49" s="139"/>
      <c r="GM49" s="139"/>
      <c r="GN49" s="139"/>
      <c r="GQ49" s="139"/>
      <c r="GR49" s="139"/>
      <c r="GU49" s="139"/>
      <c r="GV49" s="139"/>
      <c r="GY49" s="139"/>
      <c r="GZ49" s="139"/>
      <c r="HC49" s="139"/>
      <c r="HD49" s="139"/>
      <c r="HG49" s="139"/>
      <c r="HH49" s="139"/>
      <c r="HK49" s="139"/>
      <c r="HL49" s="139"/>
      <c r="HO49" s="139"/>
      <c r="HP49" s="139"/>
      <c r="HS49" s="139"/>
      <c r="HT49" s="139"/>
      <c r="HW49" s="139"/>
      <c r="HX49" s="139"/>
    </row>
    <row r="50" spans="1:232" x14ac:dyDescent="0.2">
      <c r="A50" s="105" t="s">
        <v>51</v>
      </c>
      <c r="B50" s="140"/>
      <c r="C50" s="105" t="s">
        <v>52</v>
      </c>
    </row>
  </sheetData>
  <mergeCells count="2">
    <mergeCell ref="A2:D2"/>
    <mergeCell ref="A3:C3"/>
  </mergeCells>
  <pageMargins left="0.7" right="0.7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98" zoomScaleNormal="100" zoomScaleSheetLayoutView="98" workbookViewId="0">
      <selection activeCell="B9" sqref="B9"/>
    </sheetView>
  </sheetViews>
  <sheetFormatPr defaultRowHeight="12.75" x14ac:dyDescent="0.2"/>
  <cols>
    <col min="1" max="1" width="35.42578125" style="143" customWidth="1"/>
    <col min="2" max="2" width="18.42578125" style="143" customWidth="1"/>
    <col min="3" max="3" width="25" style="143" customWidth="1"/>
    <col min="4" max="4" width="20.42578125" style="143" customWidth="1"/>
    <col min="6" max="251" width="9.140625" style="143"/>
    <col min="252" max="252" width="32.28515625" style="143" customWidth="1"/>
    <col min="253" max="253" width="12.7109375" style="143" customWidth="1"/>
    <col min="254" max="254" width="19.28515625" style="143" customWidth="1"/>
    <col min="255" max="255" width="13.140625" style="143" customWidth="1"/>
    <col min="256" max="256" width="21.7109375" style="143" customWidth="1"/>
    <col min="257" max="257" width="14" style="143" customWidth="1"/>
    <col min="258" max="507" width="9.140625" style="143"/>
    <col min="508" max="508" width="32.28515625" style="143" customWidth="1"/>
    <col min="509" max="509" width="12.7109375" style="143" customWidth="1"/>
    <col min="510" max="510" width="19.28515625" style="143" customWidth="1"/>
    <col min="511" max="511" width="13.140625" style="143" customWidth="1"/>
    <col min="512" max="512" width="21.7109375" style="143" customWidth="1"/>
    <col min="513" max="513" width="14" style="143" customWidth="1"/>
    <col min="514" max="763" width="9.140625" style="143"/>
    <col min="764" max="764" width="32.28515625" style="143" customWidth="1"/>
    <col min="765" max="765" width="12.7109375" style="143" customWidth="1"/>
    <col min="766" max="766" width="19.28515625" style="143" customWidth="1"/>
    <col min="767" max="767" width="13.140625" style="143" customWidth="1"/>
    <col min="768" max="768" width="21.7109375" style="143" customWidth="1"/>
    <col min="769" max="769" width="14" style="143" customWidth="1"/>
    <col min="770" max="1019" width="9.140625" style="143"/>
    <col min="1020" max="1020" width="32.28515625" style="143" customWidth="1"/>
    <col min="1021" max="1021" width="12.7109375" style="143" customWidth="1"/>
    <col min="1022" max="1022" width="19.28515625" style="143" customWidth="1"/>
    <col min="1023" max="1023" width="13.140625" style="143" customWidth="1"/>
    <col min="1024" max="1024" width="21.7109375" style="143" customWidth="1"/>
    <col min="1025" max="1025" width="14" style="143" customWidth="1"/>
    <col min="1026" max="1275" width="9.140625" style="143"/>
    <col min="1276" max="1276" width="32.28515625" style="143" customWidth="1"/>
    <col min="1277" max="1277" width="12.7109375" style="143" customWidth="1"/>
    <col min="1278" max="1278" width="19.28515625" style="143" customWidth="1"/>
    <col min="1279" max="1279" width="13.140625" style="143" customWidth="1"/>
    <col min="1280" max="1280" width="21.7109375" style="143" customWidth="1"/>
    <col min="1281" max="1281" width="14" style="143" customWidth="1"/>
    <col min="1282" max="1531" width="9.140625" style="143"/>
    <col min="1532" max="1532" width="32.28515625" style="143" customWidth="1"/>
    <col min="1533" max="1533" width="12.7109375" style="143" customWidth="1"/>
    <col min="1534" max="1534" width="19.28515625" style="143" customWidth="1"/>
    <col min="1535" max="1535" width="13.140625" style="143" customWidth="1"/>
    <col min="1536" max="1536" width="21.7109375" style="143" customWidth="1"/>
    <col min="1537" max="1537" width="14" style="143" customWidth="1"/>
    <col min="1538" max="1787" width="9.140625" style="143"/>
    <col min="1788" max="1788" width="32.28515625" style="143" customWidth="1"/>
    <col min="1789" max="1789" width="12.7109375" style="143" customWidth="1"/>
    <col min="1790" max="1790" width="19.28515625" style="143" customWidth="1"/>
    <col min="1791" max="1791" width="13.140625" style="143" customWidth="1"/>
    <col min="1792" max="1792" width="21.7109375" style="143" customWidth="1"/>
    <col min="1793" max="1793" width="14" style="143" customWidth="1"/>
    <col min="1794" max="2043" width="9.140625" style="143"/>
    <col min="2044" max="2044" width="32.28515625" style="143" customWidth="1"/>
    <col min="2045" max="2045" width="12.7109375" style="143" customWidth="1"/>
    <col min="2046" max="2046" width="19.28515625" style="143" customWidth="1"/>
    <col min="2047" max="2047" width="13.140625" style="143" customWidth="1"/>
    <col min="2048" max="2048" width="21.7109375" style="143" customWidth="1"/>
    <col min="2049" max="2049" width="14" style="143" customWidth="1"/>
    <col min="2050" max="2299" width="9.140625" style="143"/>
    <col min="2300" max="2300" width="32.28515625" style="143" customWidth="1"/>
    <col min="2301" max="2301" width="12.7109375" style="143" customWidth="1"/>
    <col min="2302" max="2302" width="19.28515625" style="143" customWidth="1"/>
    <col min="2303" max="2303" width="13.140625" style="143" customWidth="1"/>
    <col min="2304" max="2304" width="21.7109375" style="143" customWidth="1"/>
    <col min="2305" max="2305" width="14" style="143" customWidth="1"/>
    <col min="2306" max="2555" width="9.140625" style="143"/>
    <col min="2556" max="2556" width="32.28515625" style="143" customWidth="1"/>
    <col min="2557" max="2557" width="12.7109375" style="143" customWidth="1"/>
    <col min="2558" max="2558" width="19.28515625" style="143" customWidth="1"/>
    <col min="2559" max="2559" width="13.140625" style="143" customWidth="1"/>
    <col min="2560" max="2560" width="21.7109375" style="143" customWidth="1"/>
    <col min="2561" max="2561" width="14" style="143" customWidth="1"/>
    <col min="2562" max="2811" width="9.140625" style="143"/>
    <col min="2812" max="2812" width="32.28515625" style="143" customWidth="1"/>
    <col min="2813" max="2813" width="12.7109375" style="143" customWidth="1"/>
    <col min="2814" max="2814" width="19.28515625" style="143" customWidth="1"/>
    <col min="2815" max="2815" width="13.140625" style="143" customWidth="1"/>
    <col min="2816" max="2816" width="21.7109375" style="143" customWidth="1"/>
    <col min="2817" max="2817" width="14" style="143" customWidth="1"/>
    <col min="2818" max="3067" width="9.140625" style="143"/>
    <col min="3068" max="3068" width="32.28515625" style="143" customWidth="1"/>
    <col min="3069" max="3069" width="12.7109375" style="143" customWidth="1"/>
    <col min="3070" max="3070" width="19.28515625" style="143" customWidth="1"/>
    <col min="3071" max="3071" width="13.140625" style="143" customWidth="1"/>
    <col min="3072" max="3072" width="21.7109375" style="143" customWidth="1"/>
    <col min="3073" max="3073" width="14" style="143" customWidth="1"/>
    <col min="3074" max="3323" width="9.140625" style="143"/>
    <col min="3324" max="3324" width="32.28515625" style="143" customWidth="1"/>
    <col min="3325" max="3325" width="12.7109375" style="143" customWidth="1"/>
    <col min="3326" max="3326" width="19.28515625" style="143" customWidth="1"/>
    <col min="3327" max="3327" width="13.140625" style="143" customWidth="1"/>
    <col min="3328" max="3328" width="21.7109375" style="143" customWidth="1"/>
    <col min="3329" max="3329" width="14" style="143" customWidth="1"/>
    <col min="3330" max="3579" width="9.140625" style="143"/>
    <col min="3580" max="3580" width="32.28515625" style="143" customWidth="1"/>
    <col min="3581" max="3581" width="12.7109375" style="143" customWidth="1"/>
    <col min="3582" max="3582" width="19.28515625" style="143" customWidth="1"/>
    <col min="3583" max="3583" width="13.140625" style="143" customWidth="1"/>
    <col min="3584" max="3584" width="21.7109375" style="143" customWidth="1"/>
    <col min="3585" max="3585" width="14" style="143" customWidth="1"/>
    <col min="3586" max="3835" width="9.140625" style="143"/>
    <col min="3836" max="3836" width="32.28515625" style="143" customWidth="1"/>
    <col min="3837" max="3837" width="12.7109375" style="143" customWidth="1"/>
    <col min="3838" max="3838" width="19.28515625" style="143" customWidth="1"/>
    <col min="3839" max="3839" width="13.140625" style="143" customWidth="1"/>
    <col min="3840" max="3840" width="21.7109375" style="143" customWidth="1"/>
    <col min="3841" max="3841" width="14" style="143" customWidth="1"/>
    <col min="3842" max="4091" width="9.140625" style="143"/>
    <col min="4092" max="4092" width="32.28515625" style="143" customWidth="1"/>
    <col min="4093" max="4093" width="12.7109375" style="143" customWidth="1"/>
    <col min="4094" max="4094" width="19.28515625" style="143" customWidth="1"/>
    <col min="4095" max="4095" width="13.140625" style="143" customWidth="1"/>
    <col min="4096" max="4096" width="21.7109375" style="143" customWidth="1"/>
    <col min="4097" max="4097" width="14" style="143" customWidth="1"/>
    <col min="4098" max="4347" width="9.140625" style="143"/>
    <col min="4348" max="4348" width="32.28515625" style="143" customWidth="1"/>
    <col min="4349" max="4349" width="12.7109375" style="143" customWidth="1"/>
    <col min="4350" max="4350" width="19.28515625" style="143" customWidth="1"/>
    <col min="4351" max="4351" width="13.140625" style="143" customWidth="1"/>
    <col min="4352" max="4352" width="21.7109375" style="143" customWidth="1"/>
    <col min="4353" max="4353" width="14" style="143" customWidth="1"/>
    <col min="4354" max="4603" width="9.140625" style="143"/>
    <col min="4604" max="4604" width="32.28515625" style="143" customWidth="1"/>
    <col min="4605" max="4605" width="12.7109375" style="143" customWidth="1"/>
    <col min="4606" max="4606" width="19.28515625" style="143" customWidth="1"/>
    <col min="4607" max="4607" width="13.140625" style="143" customWidth="1"/>
    <col min="4608" max="4608" width="21.7109375" style="143" customWidth="1"/>
    <col min="4609" max="4609" width="14" style="143" customWidth="1"/>
    <col min="4610" max="4859" width="9.140625" style="143"/>
    <col min="4860" max="4860" width="32.28515625" style="143" customWidth="1"/>
    <col min="4861" max="4861" width="12.7109375" style="143" customWidth="1"/>
    <col min="4862" max="4862" width="19.28515625" style="143" customWidth="1"/>
    <col min="4863" max="4863" width="13.140625" style="143" customWidth="1"/>
    <col min="4864" max="4864" width="21.7109375" style="143" customWidth="1"/>
    <col min="4865" max="4865" width="14" style="143" customWidth="1"/>
    <col min="4866" max="5115" width="9.140625" style="143"/>
    <col min="5116" max="5116" width="32.28515625" style="143" customWidth="1"/>
    <col min="5117" max="5117" width="12.7109375" style="143" customWidth="1"/>
    <col min="5118" max="5118" width="19.28515625" style="143" customWidth="1"/>
    <col min="5119" max="5119" width="13.140625" style="143" customWidth="1"/>
    <col min="5120" max="5120" width="21.7109375" style="143" customWidth="1"/>
    <col min="5121" max="5121" width="14" style="143" customWidth="1"/>
    <col min="5122" max="5371" width="9.140625" style="143"/>
    <col min="5372" max="5372" width="32.28515625" style="143" customWidth="1"/>
    <col min="5373" max="5373" width="12.7109375" style="143" customWidth="1"/>
    <col min="5374" max="5374" width="19.28515625" style="143" customWidth="1"/>
    <col min="5375" max="5375" width="13.140625" style="143" customWidth="1"/>
    <col min="5376" max="5376" width="21.7109375" style="143" customWidth="1"/>
    <col min="5377" max="5377" width="14" style="143" customWidth="1"/>
    <col min="5378" max="5627" width="9.140625" style="143"/>
    <col min="5628" max="5628" width="32.28515625" style="143" customWidth="1"/>
    <col min="5629" max="5629" width="12.7109375" style="143" customWidth="1"/>
    <col min="5630" max="5630" width="19.28515625" style="143" customWidth="1"/>
    <col min="5631" max="5631" width="13.140625" style="143" customWidth="1"/>
    <col min="5632" max="5632" width="21.7109375" style="143" customWidth="1"/>
    <col min="5633" max="5633" width="14" style="143" customWidth="1"/>
    <col min="5634" max="5883" width="9.140625" style="143"/>
    <col min="5884" max="5884" width="32.28515625" style="143" customWidth="1"/>
    <col min="5885" max="5885" width="12.7109375" style="143" customWidth="1"/>
    <col min="5886" max="5886" width="19.28515625" style="143" customWidth="1"/>
    <col min="5887" max="5887" width="13.140625" style="143" customWidth="1"/>
    <col min="5888" max="5888" width="21.7109375" style="143" customWidth="1"/>
    <col min="5889" max="5889" width="14" style="143" customWidth="1"/>
    <col min="5890" max="6139" width="9.140625" style="143"/>
    <col min="6140" max="6140" width="32.28515625" style="143" customWidth="1"/>
    <col min="6141" max="6141" width="12.7109375" style="143" customWidth="1"/>
    <col min="6142" max="6142" width="19.28515625" style="143" customWidth="1"/>
    <col min="6143" max="6143" width="13.140625" style="143" customWidth="1"/>
    <col min="6144" max="6144" width="21.7109375" style="143" customWidth="1"/>
    <col min="6145" max="6145" width="14" style="143" customWidth="1"/>
    <col min="6146" max="6395" width="9.140625" style="143"/>
    <col min="6396" max="6396" width="32.28515625" style="143" customWidth="1"/>
    <col min="6397" max="6397" width="12.7109375" style="143" customWidth="1"/>
    <col min="6398" max="6398" width="19.28515625" style="143" customWidth="1"/>
    <col min="6399" max="6399" width="13.140625" style="143" customWidth="1"/>
    <col min="6400" max="6400" width="21.7109375" style="143" customWidth="1"/>
    <col min="6401" max="6401" width="14" style="143" customWidth="1"/>
    <col min="6402" max="6651" width="9.140625" style="143"/>
    <col min="6652" max="6652" width="32.28515625" style="143" customWidth="1"/>
    <col min="6653" max="6653" width="12.7109375" style="143" customWidth="1"/>
    <col min="6654" max="6654" width="19.28515625" style="143" customWidth="1"/>
    <col min="6655" max="6655" width="13.140625" style="143" customWidth="1"/>
    <col min="6656" max="6656" width="21.7109375" style="143" customWidth="1"/>
    <col min="6657" max="6657" width="14" style="143" customWidth="1"/>
    <col min="6658" max="6907" width="9.140625" style="143"/>
    <col min="6908" max="6908" width="32.28515625" style="143" customWidth="1"/>
    <col min="6909" max="6909" width="12.7109375" style="143" customWidth="1"/>
    <col min="6910" max="6910" width="19.28515625" style="143" customWidth="1"/>
    <col min="6911" max="6911" width="13.140625" style="143" customWidth="1"/>
    <col min="6912" max="6912" width="21.7109375" style="143" customWidth="1"/>
    <col min="6913" max="6913" width="14" style="143" customWidth="1"/>
    <col min="6914" max="7163" width="9.140625" style="143"/>
    <col min="7164" max="7164" width="32.28515625" style="143" customWidth="1"/>
    <col min="7165" max="7165" width="12.7109375" style="143" customWidth="1"/>
    <col min="7166" max="7166" width="19.28515625" style="143" customWidth="1"/>
    <col min="7167" max="7167" width="13.140625" style="143" customWidth="1"/>
    <col min="7168" max="7168" width="21.7109375" style="143" customWidth="1"/>
    <col min="7169" max="7169" width="14" style="143" customWidth="1"/>
    <col min="7170" max="7419" width="9.140625" style="143"/>
    <col min="7420" max="7420" width="32.28515625" style="143" customWidth="1"/>
    <col min="7421" max="7421" width="12.7109375" style="143" customWidth="1"/>
    <col min="7422" max="7422" width="19.28515625" style="143" customWidth="1"/>
    <col min="7423" max="7423" width="13.140625" style="143" customWidth="1"/>
    <col min="7424" max="7424" width="21.7109375" style="143" customWidth="1"/>
    <col min="7425" max="7425" width="14" style="143" customWidth="1"/>
    <col min="7426" max="7675" width="9.140625" style="143"/>
    <col min="7676" max="7676" width="32.28515625" style="143" customWidth="1"/>
    <col min="7677" max="7677" width="12.7109375" style="143" customWidth="1"/>
    <col min="7678" max="7678" width="19.28515625" style="143" customWidth="1"/>
    <col min="7679" max="7679" width="13.140625" style="143" customWidth="1"/>
    <col min="7680" max="7680" width="21.7109375" style="143" customWidth="1"/>
    <col min="7681" max="7681" width="14" style="143" customWidth="1"/>
    <col min="7682" max="7931" width="9.140625" style="143"/>
    <col min="7932" max="7932" width="32.28515625" style="143" customWidth="1"/>
    <col min="7933" max="7933" width="12.7109375" style="143" customWidth="1"/>
    <col min="7934" max="7934" width="19.28515625" style="143" customWidth="1"/>
    <col min="7935" max="7935" width="13.140625" style="143" customWidth="1"/>
    <col min="7936" max="7936" width="21.7109375" style="143" customWidth="1"/>
    <col min="7937" max="7937" width="14" style="143" customWidth="1"/>
    <col min="7938" max="8187" width="9.140625" style="143"/>
    <col min="8188" max="8188" width="32.28515625" style="143" customWidth="1"/>
    <col min="8189" max="8189" width="12.7109375" style="143" customWidth="1"/>
    <col min="8190" max="8190" width="19.28515625" style="143" customWidth="1"/>
    <col min="8191" max="8191" width="13.140625" style="143" customWidth="1"/>
    <col min="8192" max="8192" width="21.7109375" style="143" customWidth="1"/>
    <col min="8193" max="8193" width="14" style="143" customWidth="1"/>
    <col min="8194" max="8443" width="9.140625" style="143"/>
    <col min="8444" max="8444" width="32.28515625" style="143" customWidth="1"/>
    <col min="8445" max="8445" width="12.7109375" style="143" customWidth="1"/>
    <col min="8446" max="8446" width="19.28515625" style="143" customWidth="1"/>
    <col min="8447" max="8447" width="13.140625" style="143" customWidth="1"/>
    <col min="8448" max="8448" width="21.7109375" style="143" customWidth="1"/>
    <col min="8449" max="8449" width="14" style="143" customWidth="1"/>
    <col min="8450" max="8699" width="9.140625" style="143"/>
    <col min="8700" max="8700" width="32.28515625" style="143" customWidth="1"/>
    <col min="8701" max="8701" width="12.7109375" style="143" customWidth="1"/>
    <col min="8702" max="8702" width="19.28515625" style="143" customWidth="1"/>
    <col min="8703" max="8703" width="13.140625" style="143" customWidth="1"/>
    <col min="8704" max="8704" width="21.7109375" style="143" customWidth="1"/>
    <col min="8705" max="8705" width="14" style="143" customWidth="1"/>
    <col min="8706" max="8955" width="9.140625" style="143"/>
    <col min="8956" max="8956" width="32.28515625" style="143" customWidth="1"/>
    <col min="8957" max="8957" width="12.7109375" style="143" customWidth="1"/>
    <col min="8958" max="8958" width="19.28515625" style="143" customWidth="1"/>
    <col min="8959" max="8959" width="13.140625" style="143" customWidth="1"/>
    <col min="8960" max="8960" width="21.7109375" style="143" customWidth="1"/>
    <col min="8961" max="8961" width="14" style="143" customWidth="1"/>
    <col min="8962" max="9211" width="9.140625" style="143"/>
    <col min="9212" max="9212" width="32.28515625" style="143" customWidth="1"/>
    <col min="9213" max="9213" width="12.7109375" style="143" customWidth="1"/>
    <col min="9214" max="9214" width="19.28515625" style="143" customWidth="1"/>
    <col min="9215" max="9215" width="13.140625" style="143" customWidth="1"/>
    <col min="9216" max="9216" width="21.7109375" style="143" customWidth="1"/>
    <col min="9217" max="9217" width="14" style="143" customWidth="1"/>
    <col min="9218" max="9467" width="9.140625" style="143"/>
    <col min="9468" max="9468" width="32.28515625" style="143" customWidth="1"/>
    <col min="9469" max="9469" width="12.7109375" style="143" customWidth="1"/>
    <col min="9470" max="9470" width="19.28515625" style="143" customWidth="1"/>
    <col min="9471" max="9471" width="13.140625" style="143" customWidth="1"/>
    <col min="9472" max="9472" width="21.7109375" style="143" customWidth="1"/>
    <col min="9473" max="9473" width="14" style="143" customWidth="1"/>
    <col min="9474" max="9723" width="9.140625" style="143"/>
    <col min="9724" max="9724" width="32.28515625" style="143" customWidth="1"/>
    <col min="9725" max="9725" width="12.7109375" style="143" customWidth="1"/>
    <col min="9726" max="9726" width="19.28515625" style="143" customWidth="1"/>
    <col min="9727" max="9727" width="13.140625" style="143" customWidth="1"/>
    <col min="9728" max="9728" width="21.7109375" style="143" customWidth="1"/>
    <col min="9729" max="9729" width="14" style="143" customWidth="1"/>
    <col min="9730" max="9979" width="9.140625" style="143"/>
    <col min="9980" max="9980" width="32.28515625" style="143" customWidth="1"/>
    <col min="9981" max="9981" width="12.7109375" style="143" customWidth="1"/>
    <col min="9982" max="9982" width="19.28515625" style="143" customWidth="1"/>
    <col min="9983" max="9983" width="13.140625" style="143" customWidth="1"/>
    <col min="9984" max="9984" width="21.7109375" style="143" customWidth="1"/>
    <col min="9985" max="9985" width="14" style="143" customWidth="1"/>
    <col min="9986" max="10235" width="9.140625" style="143"/>
    <col min="10236" max="10236" width="32.28515625" style="143" customWidth="1"/>
    <col min="10237" max="10237" width="12.7109375" style="143" customWidth="1"/>
    <col min="10238" max="10238" width="19.28515625" style="143" customWidth="1"/>
    <col min="10239" max="10239" width="13.140625" style="143" customWidth="1"/>
    <col min="10240" max="10240" width="21.7109375" style="143" customWidth="1"/>
    <col min="10241" max="10241" width="14" style="143" customWidth="1"/>
    <col min="10242" max="10491" width="9.140625" style="143"/>
    <col min="10492" max="10492" width="32.28515625" style="143" customWidth="1"/>
    <col min="10493" max="10493" width="12.7109375" style="143" customWidth="1"/>
    <col min="10494" max="10494" width="19.28515625" style="143" customWidth="1"/>
    <col min="10495" max="10495" width="13.140625" style="143" customWidth="1"/>
    <col min="10496" max="10496" width="21.7109375" style="143" customWidth="1"/>
    <col min="10497" max="10497" width="14" style="143" customWidth="1"/>
    <col min="10498" max="10747" width="9.140625" style="143"/>
    <col min="10748" max="10748" width="32.28515625" style="143" customWidth="1"/>
    <col min="10749" max="10749" width="12.7109375" style="143" customWidth="1"/>
    <col min="10750" max="10750" width="19.28515625" style="143" customWidth="1"/>
    <col min="10751" max="10751" width="13.140625" style="143" customWidth="1"/>
    <col min="10752" max="10752" width="21.7109375" style="143" customWidth="1"/>
    <col min="10753" max="10753" width="14" style="143" customWidth="1"/>
    <col min="10754" max="11003" width="9.140625" style="143"/>
    <col min="11004" max="11004" width="32.28515625" style="143" customWidth="1"/>
    <col min="11005" max="11005" width="12.7109375" style="143" customWidth="1"/>
    <col min="11006" max="11006" width="19.28515625" style="143" customWidth="1"/>
    <col min="11007" max="11007" width="13.140625" style="143" customWidth="1"/>
    <col min="11008" max="11008" width="21.7109375" style="143" customWidth="1"/>
    <col min="11009" max="11009" width="14" style="143" customWidth="1"/>
    <col min="11010" max="11259" width="9.140625" style="143"/>
    <col min="11260" max="11260" width="32.28515625" style="143" customWidth="1"/>
    <col min="11261" max="11261" width="12.7109375" style="143" customWidth="1"/>
    <col min="11262" max="11262" width="19.28515625" style="143" customWidth="1"/>
    <col min="11263" max="11263" width="13.140625" style="143" customWidth="1"/>
    <col min="11264" max="11264" width="21.7109375" style="143" customWidth="1"/>
    <col min="11265" max="11265" width="14" style="143" customWidth="1"/>
    <col min="11266" max="11515" width="9.140625" style="143"/>
    <col min="11516" max="11516" width="32.28515625" style="143" customWidth="1"/>
    <col min="11517" max="11517" width="12.7109375" style="143" customWidth="1"/>
    <col min="11518" max="11518" width="19.28515625" style="143" customWidth="1"/>
    <col min="11519" max="11519" width="13.140625" style="143" customWidth="1"/>
    <col min="11520" max="11520" width="21.7109375" style="143" customWidth="1"/>
    <col min="11521" max="11521" width="14" style="143" customWidth="1"/>
    <col min="11522" max="11771" width="9.140625" style="143"/>
    <col min="11772" max="11772" width="32.28515625" style="143" customWidth="1"/>
    <col min="11773" max="11773" width="12.7109375" style="143" customWidth="1"/>
    <col min="11774" max="11774" width="19.28515625" style="143" customWidth="1"/>
    <col min="11775" max="11775" width="13.140625" style="143" customWidth="1"/>
    <col min="11776" max="11776" width="21.7109375" style="143" customWidth="1"/>
    <col min="11777" max="11777" width="14" style="143" customWidth="1"/>
    <col min="11778" max="12027" width="9.140625" style="143"/>
    <col min="12028" max="12028" width="32.28515625" style="143" customWidth="1"/>
    <col min="12029" max="12029" width="12.7109375" style="143" customWidth="1"/>
    <col min="12030" max="12030" width="19.28515625" style="143" customWidth="1"/>
    <col min="12031" max="12031" width="13.140625" style="143" customWidth="1"/>
    <col min="12032" max="12032" width="21.7109375" style="143" customWidth="1"/>
    <col min="12033" max="12033" width="14" style="143" customWidth="1"/>
    <col min="12034" max="12283" width="9.140625" style="143"/>
    <col min="12284" max="12284" width="32.28515625" style="143" customWidth="1"/>
    <col min="12285" max="12285" width="12.7109375" style="143" customWidth="1"/>
    <col min="12286" max="12286" width="19.28515625" style="143" customWidth="1"/>
    <col min="12287" max="12287" width="13.140625" style="143" customWidth="1"/>
    <col min="12288" max="12288" width="21.7109375" style="143" customWidth="1"/>
    <col min="12289" max="12289" width="14" style="143" customWidth="1"/>
    <col min="12290" max="12539" width="9.140625" style="143"/>
    <col min="12540" max="12540" width="32.28515625" style="143" customWidth="1"/>
    <col min="12541" max="12541" width="12.7109375" style="143" customWidth="1"/>
    <col min="12542" max="12542" width="19.28515625" style="143" customWidth="1"/>
    <col min="12543" max="12543" width="13.140625" style="143" customWidth="1"/>
    <col min="12544" max="12544" width="21.7109375" style="143" customWidth="1"/>
    <col min="12545" max="12545" width="14" style="143" customWidth="1"/>
    <col min="12546" max="12795" width="9.140625" style="143"/>
    <col min="12796" max="12796" width="32.28515625" style="143" customWidth="1"/>
    <col min="12797" max="12797" width="12.7109375" style="143" customWidth="1"/>
    <col min="12798" max="12798" width="19.28515625" style="143" customWidth="1"/>
    <col min="12799" max="12799" width="13.140625" style="143" customWidth="1"/>
    <col min="12800" max="12800" width="21.7109375" style="143" customWidth="1"/>
    <col min="12801" max="12801" width="14" style="143" customWidth="1"/>
    <col min="12802" max="13051" width="9.140625" style="143"/>
    <col min="13052" max="13052" width="32.28515625" style="143" customWidth="1"/>
    <col min="13053" max="13053" width="12.7109375" style="143" customWidth="1"/>
    <col min="13054" max="13054" width="19.28515625" style="143" customWidth="1"/>
    <col min="13055" max="13055" width="13.140625" style="143" customWidth="1"/>
    <col min="13056" max="13056" width="21.7109375" style="143" customWidth="1"/>
    <col min="13057" max="13057" width="14" style="143" customWidth="1"/>
    <col min="13058" max="13307" width="9.140625" style="143"/>
    <col min="13308" max="13308" width="32.28515625" style="143" customWidth="1"/>
    <col min="13309" max="13309" width="12.7109375" style="143" customWidth="1"/>
    <col min="13310" max="13310" width="19.28515625" style="143" customWidth="1"/>
    <col min="13311" max="13311" width="13.140625" style="143" customWidth="1"/>
    <col min="13312" max="13312" width="21.7109375" style="143" customWidth="1"/>
    <col min="13313" max="13313" width="14" style="143" customWidth="1"/>
    <col min="13314" max="13563" width="9.140625" style="143"/>
    <col min="13564" max="13564" width="32.28515625" style="143" customWidth="1"/>
    <col min="13565" max="13565" width="12.7109375" style="143" customWidth="1"/>
    <col min="13566" max="13566" width="19.28515625" style="143" customWidth="1"/>
    <col min="13567" max="13567" width="13.140625" style="143" customWidth="1"/>
    <col min="13568" max="13568" width="21.7109375" style="143" customWidth="1"/>
    <col min="13569" max="13569" width="14" style="143" customWidth="1"/>
    <col min="13570" max="13819" width="9.140625" style="143"/>
    <col min="13820" max="13820" width="32.28515625" style="143" customWidth="1"/>
    <col min="13821" max="13821" width="12.7109375" style="143" customWidth="1"/>
    <col min="13822" max="13822" width="19.28515625" style="143" customWidth="1"/>
    <col min="13823" max="13823" width="13.140625" style="143" customWidth="1"/>
    <col min="13824" max="13824" width="21.7109375" style="143" customWidth="1"/>
    <col min="13825" max="13825" width="14" style="143" customWidth="1"/>
    <col min="13826" max="14075" width="9.140625" style="143"/>
    <col min="14076" max="14076" width="32.28515625" style="143" customWidth="1"/>
    <col min="14077" max="14077" width="12.7109375" style="143" customWidth="1"/>
    <col min="14078" max="14078" width="19.28515625" style="143" customWidth="1"/>
    <col min="14079" max="14079" width="13.140625" style="143" customWidth="1"/>
    <col min="14080" max="14080" width="21.7109375" style="143" customWidth="1"/>
    <col min="14081" max="14081" width="14" style="143" customWidth="1"/>
    <col min="14082" max="14331" width="9.140625" style="143"/>
    <col min="14332" max="14332" width="32.28515625" style="143" customWidth="1"/>
    <col min="14333" max="14333" width="12.7109375" style="143" customWidth="1"/>
    <col min="14334" max="14334" width="19.28515625" style="143" customWidth="1"/>
    <col min="14335" max="14335" width="13.140625" style="143" customWidth="1"/>
    <col min="14336" max="14336" width="21.7109375" style="143" customWidth="1"/>
    <col min="14337" max="14337" width="14" style="143" customWidth="1"/>
    <col min="14338" max="14587" width="9.140625" style="143"/>
    <col min="14588" max="14588" width="32.28515625" style="143" customWidth="1"/>
    <col min="14589" max="14589" width="12.7109375" style="143" customWidth="1"/>
    <col min="14590" max="14590" width="19.28515625" style="143" customWidth="1"/>
    <col min="14591" max="14591" width="13.140625" style="143" customWidth="1"/>
    <col min="14592" max="14592" width="21.7109375" style="143" customWidth="1"/>
    <col min="14593" max="14593" width="14" style="143" customWidth="1"/>
    <col min="14594" max="14843" width="9.140625" style="143"/>
    <col min="14844" max="14844" width="32.28515625" style="143" customWidth="1"/>
    <col min="14845" max="14845" width="12.7109375" style="143" customWidth="1"/>
    <col min="14846" max="14846" width="19.28515625" style="143" customWidth="1"/>
    <col min="14847" max="14847" width="13.140625" style="143" customWidth="1"/>
    <col min="14848" max="14848" width="21.7109375" style="143" customWidth="1"/>
    <col min="14849" max="14849" width="14" style="143" customWidth="1"/>
    <col min="14850" max="15099" width="9.140625" style="143"/>
    <col min="15100" max="15100" width="32.28515625" style="143" customWidth="1"/>
    <col min="15101" max="15101" width="12.7109375" style="143" customWidth="1"/>
    <col min="15102" max="15102" width="19.28515625" style="143" customWidth="1"/>
    <col min="15103" max="15103" width="13.140625" style="143" customWidth="1"/>
    <col min="15104" max="15104" width="21.7109375" style="143" customWidth="1"/>
    <col min="15105" max="15105" width="14" style="143" customWidth="1"/>
    <col min="15106" max="15355" width="9.140625" style="143"/>
    <col min="15356" max="15356" width="32.28515625" style="143" customWidth="1"/>
    <col min="15357" max="15357" width="12.7109375" style="143" customWidth="1"/>
    <col min="15358" max="15358" width="19.28515625" style="143" customWidth="1"/>
    <col min="15359" max="15359" width="13.140625" style="143" customWidth="1"/>
    <col min="15360" max="15360" width="21.7109375" style="143" customWidth="1"/>
    <col min="15361" max="15361" width="14" style="143" customWidth="1"/>
    <col min="15362" max="15611" width="9.140625" style="143"/>
    <col min="15612" max="15612" width="32.28515625" style="143" customWidth="1"/>
    <col min="15613" max="15613" width="12.7109375" style="143" customWidth="1"/>
    <col min="15614" max="15614" width="19.28515625" style="143" customWidth="1"/>
    <col min="15615" max="15615" width="13.140625" style="143" customWidth="1"/>
    <col min="15616" max="15616" width="21.7109375" style="143" customWidth="1"/>
    <col min="15617" max="15617" width="14" style="143" customWidth="1"/>
    <col min="15618" max="15867" width="9.140625" style="143"/>
    <col min="15868" max="15868" width="32.28515625" style="143" customWidth="1"/>
    <col min="15869" max="15869" width="12.7109375" style="143" customWidth="1"/>
    <col min="15870" max="15870" width="19.28515625" style="143" customWidth="1"/>
    <col min="15871" max="15871" width="13.140625" style="143" customWidth="1"/>
    <col min="15872" max="15872" width="21.7109375" style="143" customWidth="1"/>
    <col min="15873" max="15873" width="14" style="143" customWidth="1"/>
    <col min="15874" max="16123" width="9.140625" style="143"/>
    <col min="16124" max="16124" width="32.28515625" style="143" customWidth="1"/>
    <col min="16125" max="16125" width="12.7109375" style="143" customWidth="1"/>
    <col min="16126" max="16126" width="19.28515625" style="143" customWidth="1"/>
    <col min="16127" max="16127" width="13.140625" style="143" customWidth="1"/>
    <col min="16128" max="16128" width="21.7109375" style="143" customWidth="1"/>
    <col min="16129" max="16129" width="14" style="143" customWidth="1"/>
    <col min="16130" max="16384" width="9.140625" style="143"/>
  </cols>
  <sheetData>
    <row r="1" spans="1:4" ht="15.75" x14ac:dyDescent="0.25">
      <c r="A1" s="141"/>
      <c r="C1" s="142"/>
      <c r="D1" s="142"/>
    </row>
    <row r="2" spans="1:4" ht="15" x14ac:dyDescent="0.25">
      <c r="A2" s="212" t="s">
        <v>70</v>
      </c>
      <c r="B2" s="216"/>
      <c r="C2" s="216"/>
      <c r="D2" s="144"/>
    </row>
    <row r="3" spans="1:4" ht="15" x14ac:dyDescent="0.25">
      <c r="A3" s="212" t="s">
        <v>107</v>
      </c>
      <c r="B3" s="217"/>
      <c r="C3" s="217"/>
      <c r="D3" s="145"/>
    </row>
    <row r="4" spans="1:4" ht="15" x14ac:dyDescent="0.25">
      <c r="A4" s="146"/>
      <c r="B4" s="145"/>
      <c r="C4" s="145"/>
      <c r="D4" s="145"/>
    </row>
    <row r="5" spans="1:4" s="150" customFormat="1" ht="30" x14ac:dyDescent="0.25">
      <c r="A5" s="147"/>
      <c r="B5" s="148" t="s">
        <v>108</v>
      </c>
      <c r="C5" s="148" t="s">
        <v>109</v>
      </c>
      <c r="D5" s="149" t="s">
        <v>110</v>
      </c>
    </row>
    <row r="6" spans="1:4" s="150" customFormat="1" ht="15" x14ac:dyDescent="0.25">
      <c r="A6" s="151"/>
      <c r="B6" s="152"/>
      <c r="C6" s="152"/>
      <c r="D6" s="152"/>
    </row>
    <row r="7" spans="1:4" ht="15" customHeight="1" x14ac:dyDescent="0.25">
      <c r="A7" s="153" t="s">
        <v>111</v>
      </c>
      <c r="B7" s="154">
        <v>1126356</v>
      </c>
      <c r="C7" s="154">
        <v>186418</v>
      </c>
      <c r="D7" s="154">
        <f>SUM(B7:C7)</f>
        <v>1312774</v>
      </c>
    </row>
    <row r="8" spans="1:4" ht="14.25" x14ac:dyDescent="0.2">
      <c r="A8" s="152" t="s">
        <v>112</v>
      </c>
      <c r="B8" s="155">
        <v>0</v>
      </c>
      <c r="C8" s="155">
        <v>0</v>
      </c>
      <c r="D8" s="156">
        <f t="shared" ref="D8:D18" si="0">SUM(B8:C8)</f>
        <v>0</v>
      </c>
    </row>
    <row r="9" spans="1:4" ht="28.5" x14ac:dyDescent="0.2">
      <c r="A9" s="157" t="s">
        <v>113</v>
      </c>
      <c r="B9" s="155">
        <v>0</v>
      </c>
      <c r="C9" s="155">
        <v>15434</v>
      </c>
      <c r="D9" s="158">
        <f t="shared" si="0"/>
        <v>15434</v>
      </c>
    </row>
    <row r="10" spans="1:4" ht="14.25" x14ac:dyDescent="0.2">
      <c r="A10" s="152" t="s">
        <v>114</v>
      </c>
      <c r="B10" s="155">
        <v>0</v>
      </c>
      <c r="C10" s="155">
        <v>0</v>
      </c>
      <c r="D10" s="155">
        <f t="shared" si="0"/>
        <v>0</v>
      </c>
    </row>
    <row r="11" spans="1:4" ht="57" x14ac:dyDescent="0.2">
      <c r="A11" s="157" t="s">
        <v>115</v>
      </c>
      <c r="B11" s="155">
        <v>0</v>
      </c>
      <c r="C11" s="155">
        <v>0</v>
      </c>
      <c r="D11" s="155">
        <f t="shared" si="0"/>
        <v>0</v>
      </c>
    </row>
    <row r="12" spans="1:4" ht="15" customHeight="1" x14ac:dyDescent="0.25">
      <c r="A12" s="153" t="s">
        <v>116</v>
      </c>
      <c r="B12" s="159">
        <f>SUM(B7:B11)</f>
        <v>1126356</v>
      </c>
      <c r="C12" s="159">
        <f>SUM(C7:C11)</f>
        <v>201852</v>
      </c>
      <c r="D12" s="160">
        <f t="shared" si="0"/>
        <v>1328208</v>
      </c>
    </row>
    <row r="13" spans="1:4" ht="15" customHeight="1" x14ac:dyDescent="0.25">
      <c r="A13" s="153" t="s">
        <v>117</v>
      </c>
      <c r="B13" s="161">
        <v>1301658</v>
      </c>
      <c r="C13" s="161">
        <v>212931</v>
      </c>
      <c r="D13" s="161">
        <f t="shared" si="0"/>
        <v>1514589</v>
      </c>
    </row>
    <row r="14" spans="1:4" ht="14.25" x14ac:dyDescent="0.2">
      <c r="A14" s="152" t="s">
        <v>112</v>
      </c>
      <c r="B14" s="155">
        <v>0</v>
      </c>
      <c r="C14" s="155">
        <v>0</v>
      </c>
      <c r="D14" s="156">
        <f t="shared" si="0"/>
        <v>0</v>
      </c>
    </row>
    <row r="15" spans="1:4" ht="28.5" x14ac:dyDescent="0.2">
      <c r="A15" s="157" t="s">
        <v>113</v>
      </c>
      <c r="B15" s="155">
        <v>0</v>
      </c>
      <c r="C15" s="155">
        <v>17685</v>
      </c>
      <c r="D15" s="158">
        <f t="shared" si="0"/>
        <v>17685</v>
      </c>
    </row>
    <row r="16" spans="1:4" ht="14.25" x14ac:dyDescent="0.2">
      <c r="A16" s="152" t="s">
        <v>114</v>
      </c>
      <c r="B16" s="155">
        <v>0</v>
      </c>
      <c r="C16" s="155">
        <v>0</v>
      </c>
      <c r="D16" s="155">
        <f t="shared" si="0"/>
        <v>0</v>
      </c>
    </row>
    <row r="17" spans="1:5" ht="57" x14ac:dyDescent="0.2">
      <c r="A17" s="157" t="s">
        <v>115</v>
      </c>
      <c r="B17" s="155">
        <v>0</v>
      </c>
      <c r="C17" s="155">
        <v>0</v>
      </c>
      <c r="D17" s="155">
        <f t="shared" si="0"/>
        <v>0</v>
      </c>
    </row>
    <row r="18" spans="1:5" ht="15" x14ac:dyDescent="0.25">
      <c r="A18" s="153" t="s">
        <v>118</v>
      </c>
      <c r="B18" s="159">
        <f>SUM(B13:B17)</f>
        <v>1301658</v>
      </c>
      <c r="C18" s="159">
        <f>SUM(C13:C17)</f>
        <v>230616</v>
      </c>
      <c r="D18" s="160">
        <f t="shared" si="0"/>
        <v>1532274</v>
      </c>
    </row>
    <row r="19" spans="1:5" ht="15" x14ac:dyDescent="0.25">
      <c r="A19" s="162"/>
      <c r="B19" s="163"/>
      <c r="C19" s="163"/>
      <c r="D19" s="164"/>
    </row>
    <row r="20" spans="1:5" ht="15" x14ac:dyDescent="0.25">
      <c r="A20" s="162"/>
      <c r="B20" s="163"/>
      <c r="C20" s="163"/>
      <c r="D20" s="164"/>
    </row>
    <row r="21" spans="1:5" ht="15" x14ac:dyDescent="0.25">
      <c r="A21" s="165" t="s">
        <v>49</v>
      </c>
      <c r="B21" s="3"/>
      <c r="C21" s="166"/>
      <c r="D21" s="105" t="s">
        <v>50</v>
      </c>
    </row>
    <row r="22" spans="1:5" ht="14.25" x14ac:dyDescent="0.2">
      <c r="A22" s="165"/>
      <c r="B22" s="3"/>
      <c r="C22" s="145"/>
      <c r="D22" s="105"/>
    </row>
    <row r="23" spans="1:5" ht="15" x14ac:dyDescent="0.25">
      <c r="A23" s="165"/>
      <c r="B23" s="3"/>
      <c r="C23" s="166"/>
      <c r="D23" s="105"/>
    </row>
    <row r="24" spans="1:5" ht="15" x14ac:dyDescent="0.25">
      <c r="A24" s="165" t="s">
        <v>51</v>
      </c>
      <c r="B24" s="3"/>
      <c r="C24" s="166"/>
      <c r="D24" s="105" t="s">
        <v>52</v>
      </c>
    </row>
    <row r="25" spans="1:5" ht="14.25" x14ac:dyDescent="0.2">
      <c r="A25" s="167"/>
      <c r="B25" s="168"/>
      <c r="C25" s="168"/>
      <c r="D25" s="168"/>
    </row>
    <row r="26" spans="1:5" ht="14.25" x14ac:dyDescent="0.2">
      <c r="A26" s="85"/>
      <c r="B26" s="169"/>
      <c r="C26" s="145"/>
      <c r="D26" s="145"/>
    </row>
    <row r="27" spans="1:5" ht="14.25" x14ac:dyDescent="0.2">
      <c r="A27" s="85"/>
      <c r="B27" s="85"/>
      <c r="C27" s="145"/>
      <c r="D27" s="145"/>
    </row>
    <row r="28" spans="1:5" x14ac:dyDescent="0.2">
      <c r="A28"/>
      <c r="B28" s="170"/>
      <c r="E28" s="171"/>
    </row>
    <row r="29" spans="1:5" x14ac:dyDescent="0.2">
      <c r="A29"/>
      <c r="B29"/>
    </row>
    <row r="30" spans="1:5" x14ac:dyDescent="0.2">
      <c r="A30" s="172"/>
      <c r="B30" s="172"/>
      <c r="C30" s="173"/>
      <c r="D30" s="173"/>
    </row>
    <row r="31" spans="1:5" x14ac:dyDescent="0.2">
      <c r="A31"/>
      <c r="B31"/>
    </row>
    <row r="32" spans="1:5" x14ac:dyDescent="0.2">
      <c r="A32" s="174"/>
      <c r="B32" s="174"/>
    </row>
    <row r="33" spans="1:1" x14ac:dyDescent="0.2">
      <c r="A33" s="150"/>
    </row>
  </sheetData>
  <mergeCells count="2">
    <mergeCell ref="A2:C2"/>
    <mergeCell ref="A3:C3"/>
  </mergeCells>
  <pageMargins left="0.7" right="0.7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B15" sqref="B15"/>
    </sheetView>
  </sheetViews>
  <sheetFormatPr defaultRowHeight="12.75" x14ac:dyDescent="0.2"/>
  <cols>
    <col min="1" max="1" width="110.28515625" customWidth="1"/>
  </cols>
  <sheetData>
    <row r="1" spans="1:1" ht="15.75" x14ac:dyDescent="0.2">
      <c r="A1" s="175" t="s">
        <v>162</v>
      </c>
    </row>
    <row r="2" spans="1:1" ht="15.75" x14ac:dyDescent="0.2">
      <c r="A2" s="176"/>
    </row>
    <row r="3" spans="1:1" ht="15.75" x14ac:dyDescent="0.2">
      <c r="A3" s="177" t="s">
        <v>119</v>
      </c>
    </row>
    <row r="4" spans="1:1" ht="15.75" x14ac:dyDescent="0.2">
      <c r="A4" s="177" t="s">
        <v>120</v>
      </c>
    </row>
    <row r="5" spans="1:1" ht="15.75" x14ac:dyDescent="0.2">
      <c r="A5" s="177" t="s">
        <v>121</v>
      </c>
    </row>
    <row r="6" spans="1:1" ht="15.75" x14ac:dyDescent="0.2">
      <c r="A6" s="177" t="s">
        <v>122</v>
      </c>
    </row>
    <row r="7" spans="1:1" ht="15.75" x14ac:dyDescent="0.2">
      <c r="A7" s="178"/>
    </row>
    <row r="8" spans="1:1" ht="31.5" x14ac:dyDescent="0.2">
      <c r="A8" s="178" t="s">
        <v>123</v>
      </c>
    </row>
    <row r="9" spans="1:1" ht="15.75" x14ac:dyDescent="0.2">
      <c r="A9" s="178"/>
    </row>
    <row r="10" spans="1:1" ht="15.75" x14ac:dyDescent="0.2">
      <c r="A10" s="178" t="s">
        <v>124</v>
      </c>
    </row>
    <row r="11" spans="1:1" ht="31.5" x14ac:dyDescent="0.2">
      <c r="A11" s="178" t="s">
        <v>125</v>
      </c>
    </row>
    <row r="12" spans="1:1" ht="31.5" x14ac:dyDescent="0.2">
      <c r="A12" s="178" t="s">
        <v>126</v>
      </c>
    </row>
    <row r="13" spans="1:1" ht="15.75" x14ac:dyDescent="0.2">
      <c r="A13" s="178" t="s">
        <v>127</v>
      </c>
    </row>
    <row r="14" spans="1:1" ht="15.75" x14ac:dyDescent="0.2">
      <c r="A14" s="178" t="s">
        <v>128</v>
      </c>
    </row>
    <row r="15" spans="1:1" ht="47.25" x14ac:dyDescent="0.2">
      <c r="A15" s="178" t="s">
        <v>129</v>
      </c>
    </row>
    <row r="16" spans="1:1" ht="15.75" x14ac:dyDescent="0.2">
      <c r="A16" s="178" t="s">
        <v>130</v>
      </c>
    </row>
    <row r="17" spans="1:1" ht="15.75" x14ac:dyDescent="0.2">
      <c r="A17" s="178" t="s">
        <v>131</v>
      </c>
    </row>
    <row r="18" spans="1:1" ht="31.5" x14ac:dyDescent="0.2">
      <c r="A18" s="178" t="s">
        <v>132</v>
      </c>
    </row>
    <row r="19" spans="1:1" ht="31.5" x14ac:dyDescent="0.2">
      <c r="A19" s="178" t="s">
        <v>133</v>
      </c>
    </row>
    <row r="20" spans="1:1" ht="15.75" x14ac:dyDescent="0.2">
      <c r="A20" s="178" t="s">
        <v>134</v>
      </c>
    </row>
    <row r="21" spans="1:1" ht="47.25" x14ac:dyDescent="0.2">
      <c r="A21" s="178" t="s">
        <v>135</v>
      </c>
    </row>
    <row r="22" spans="1:1" ht="15.75" x14ac:dyDescent="0.2">
      <c r="A22" s="178" t="s">
        <v>136</v>
      </c>
    </row>
    <row r="23" spans="1:1" ht="31.5" x14ac:dyDescent="0.2">
      <c r="A23" s="178" t="s">
        <v>137</v>
      </c>
    </row>
    <row r="24" spans="1:1" ht="15.75" x14ac:dyDescent="0.2">
      <c r="A24" s="178" t="s">
        <v>138</v>
      </c>
    </row>
    <row r="25" spans="1:1" ht="15.75" x14ac:dyDescent="0.2">
      <c r="A25" s="178" t="s">
        <v>139</v>
      </c>
    </row>
    <row r="26" spans="1:1" ht="31.5" x14ac:dyDescent="0.2">
      <c r="A26" s="178" t="s">
        <v>140</v>
      </c>
    </row>
    <row r="27" spans="1:1" ht="31.5" x14ac:dyDescent="0.2">
      <c r="A27" s="178" t="s">
        <v>141</v>
      </c>
    </row>
    <row r="28" spans="1:1" ht="31.5" x14ac:dyDescent="0.2">
      <c r="A28" s="178" t="s">
        <v>142</v>
      </c>
    </row>
    <row r="29" spans="1:1" ht="31.5" x14ac:dyDescent="0.2">
      <c r="A29" s="178" t="s">
        <v>143</v>
      </c>
    </row>
    <row r="30" spans="1:1" ht="31.5" x14ac:dyDescent="0.2">
      <c r="A30" s="178" t="s">
        <v>144</v>
      </c>
    </row>
    <row r="31" spans="1:1" ht="31.5" x14ac:dyDescent="0.2">
      <c r="A31" s="178" t="s">
        <v>145</v>
      </c>
    </row>
    <row r="32" spans="1:1" ht="31.5" x14ac:dyDescent="0.2">
      <c r="A32" s="178" t="s">
        <v>146</v>
      </c>
    </row>
    <row r="33" spans="1:1" ht="31.5" x14ac:dyDescent="0.2">
      <c r="A33" s="178" t="s">
        <v>147</v>
      </c>
    </row>
    <row r="34" spans="1:1" ht="31.5" x14ac:dyDescent="0.2">
      <c r="A34" s="178" t="s">
        <v>148</v>
      </c>
    </row>
    <row r="35" spans="1:1" ht="31.5" x14ac:dyDescent="0.2">
      <c r="A35" s="178" t="s">
        <v>149</v>
      </c>
    </row>
    <row r="36" spans="1:1" ht="31.5" x14ac:dyDescent="0.2">
      <c r="A36" s="178" t="s">
        <v>150</v>
      </c>
    </row>
    <row r="37" spans="1:1" ht="31.5" x14ac:dyDescent="0.2">
      <c r="A37" s="178" t="s">
        <v>151</v>
      </c>
    </row>
    <row r="38" spans="1:1" ht="15.75" x14ac:dyDescent="0.2">
      <c r="A38" s="178" t="s">
        <v>152</v>
      </c>
    </row>
    <row r="39" spans="1:1" ht="15.75" x14ac:dyDescent="0.2">
      <c r="A39" s="178" t="s">
        <v>153</v>
      </c>
    </row>
    <row r="40" spans="1:1" ht="15.75" x14ac:dyDescent="0.2">
      <c r="A40" s="178" t="s">
        <v>154</v>
      </c>
    </row>
    <row r="41" spans="1:1" ht="15.75" x14ac:dyDescent="0.2">
      <c r="A41" s="178" t="s">
        <v>155</v>
      </c>
    </row>
    <row r="42" spans="1:1" ht="31.5" x14ac:dyDescent="0.2">
      <c r="A42" s="178" t="s">
        <v>156</v>
      </c>
    </row>
    <row r="43" spans="1:1" ht="31.5" x14ac:dyDescent="0.2">
      <c r="A43" s="178" t="s">
        <v>157</v>
      </c>
    </row>
    <row r="44" spans="1:1" ht="31.5" x14ac:dyDescent="0.2">
      <c r="A44" s="178" t="s">
        <v>158</v>
      </c>
    </row>
    <row r="45" spans="1:1" ht="47.25" x14ac:dyDescent="0.2">
      <c r="A45" s="178" t="s">
        <v>159</v>
      </c>
    </row>
    <row r="46" spans="1:1" ht="47.25" x14ac:dyDescent="0.2">
      <c r="A46" s="178" t="s">
        <v>160</v>
      </c>
    </row>
    <row r="47" spans="1:1" ht="15.75" x14ac:dyDescent="0.2">
      <c r="A47" s="178" t="s">
        <v>161</v>
      </c>
    </row>
    <row r="48" spans="1:1" ht="15.75" x14ac:dyDescent="0.2">
      <c r="A48" s="178"/>
    </row>
    <row r="49" spans="1:7" ht="15.75" x14ac:dyDescent="0.2">
      <c r="A49" s="178"/>
    </row>
    <row r="50" spans="1:7" ht="15.75" x14ac:dyDescent="0.2">
      <c r="A50" s="178"/>
    </row>
    <row r="51" spans="1:7" ht="15.75" x14ac:dyDescent="0.2">
      <c r="A51" s="178" t="s">
        <v>164</v>
      </c>
      <c r="G51" s="178"/>
    </row>
    <row r="52" spans="1:7" ht="15.75" x14ac:dyDescent="0.2">
      <c r="A52" s="178"/>
    </row>
    <row r="53" spans="1:7" ht="15.75" x14ac:dyDescent="0.2">
      <c r="A53" s="178"/>
    </row>
    <row r="54" spans="1:7" ht="15.75" x14ac:dyDescent="0.2">
      <c r="A54" s="179"/>
    </row>
    <row r="55" spans="1:7" ht="15.75" x14ac:dyDescent="0.2">
      <c r="A55" s="180" t="s">
        <v>165</v>
      </c>
      <c r="F55" s="180" t="s">
        <v>163</v>
      </c>
      <c r="G55" s="18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A28" sqref="A28:B31"/>
    </sheetView>
  </sheetViews>
  <sheetFormatPr defaultRowHeight="12.75" x14ac:dyDescent="0.2"/>
  <cols>
    <col min="1" max="1" width="38.7109375" customWidth="1"/>
    <col min="2" max="2" width="53.42578125" customWidth="1"/>
    <col min="3" max="3" width="36.140625" customWidth="1"/>
  </cols>
  <sheetData>
    <row r="1" spans="1:10" ht="15" x14ac:dyDescent="0.25">
      <c r="C1" s="182" t="s">
        <v>166</v>
      </c>
    </row>
    <row r="2" spans="1:10" ht="15" x14ac:dyDescent="0.25">
      <c r="C2" s="182" t="s">
        <v>167</v>
      </c>
      <c r="J2" s="181"/>
    </row>
    <row r="3" spans="1:10" ht="15" x14ac:dyDescent="0.25">
      <c r="C3" s="182" t="s">
        <v>168</v>
      </c>
    </row>
    <row r="4" spans="1:10" ht="15" x14ac:dyDescent="0.25">
      <c r="C4" s="182" t="s">
        <v>169</v>
      </c>
    </row>
    <row r="5" spans="1:10" ht="15" x14ac:dyDescent="0.25">
      <c r="C5" s="182" t="s">
        <v>170</v>
      </c>
    </row>
    <row r="7" spans="1:10" ht="15.75" x14ac:dyDescent="0.2">
      <c r="B7" s="176" t="s">
        <v>171</v>
      </c>
    </row>
    <row r="8" spans="1:10" ht="15" x14ac:dyDescent="0.2">
      <c r="B8" s="181" t="s">
        <v>172</v>
      </c>
    </row>
    <row r="9" spans="1:10" ht="15" x14ac:dyDescent="0.2">
      <c r="B9" s="181" t="s">
        <v>173</v>
      </c>
    </row>
    <row r="10" spans="1:10" ht="15" x14ac:dyDescent="0.2">
      <c r="B10" s="181" t="s">
        <v>174</v>
      </c>
    </row>
    <row r="12" spans="1:10" x14ac:dyDescent="0.2">
      <c r="A12" s="221" t="s">
        <v>175</v>
      </c>
      <c r="B12" s="222"/>
      <c r="C12" s="222"/>
    </row>
    <row r="13" spans="1:10" x14ac:dyDescent="0.2">
      <c r="A13" s="223" t="s">
        <v>120</v>
      </c>
      <c r="B13" s="222"/>
      <c r="C13" s="222"/>
    </row>
    <row r="14" spans="1:10" x14ac:dyDescent="0.2">
      <c r="A14" s="223" t="s">
        <v>176</v>
      </c>
      <c r="B14" s="222"/>
      <c r="C14" s="222"/>
    </row>
    <row r="15" spans="1:10" x14ac:dyDescent="0.2">
      <c r="A15" s="223" t="s">
        <v>177</v>
      </c>
      <c r="B15" s="222"/>
      <c r="C15" s="222"/>
    </row>
    <row r="16" spans="1:10" ht="13.5" thickBot="1" x14ac:dyDescent="0.25">
      <c r="A16" s="204" t="s">
        <v>178</v>
      </c>
    </row>
    <row r="17" spans="1:3" ht="15.75" thickBot="1" x14ac:dyDescent="0.25">
      <c r="A17" s="224" t="s">
        <v>179</v>
      </c>
      <c r="B17" s="225"/>
      <c r="C17" s="226"/>
    </row>
    <row r="18" spans="1:3" ht="30" x14ac:dyDescent="0.2">
      <c r="A18" s="218" t="s">
        <v>180</v>
      </c>
      <c r="B18" s="183" t="s">
        <v>181</v>
      </c>
      <c r="C18" s="183" t="s">
        <v>185</v>
      </c>
    </row>
    <row r="19" spans="1:3" ht="45" x14ac:dyDescent="0.2">
      <c r="A19" s="219"/>
      <c r="B19" s="183" t="s">
        <v>182</v>
      </c>
      <c r="C19" s="183" t="s">
        <v>186</v>
      </c>
    </row>
    <row r="20" spans="1:3" ht="15" x14ac:dyDescent="0.2">
      <c r="A20" s="219"/>
      <c r="B20" s="183" t="s">
        <v>183</v>
      </c>
      <c r="C20" s="185"/>
    </row>
    <row r="21" spans="1:3" ht="30.75" thickBot="1" x14ac:dyDescent="0.25">
      <c r="A21" s="220"/>
      <c r="B21" s="184" t="s">
        <v>184</v>
      </c>
      <c r="C21" s="186"/>
    </row>
    <row r="22" spans="1:3" ht="15.75" thickBot="1" x14ac:dyDescent="0.25">
      <c r="A22" s="187">
        <v>1</v>
      </c>
      <c r="B22" s="184">
        <v>2</v>
      </c>
      <c r="C22" s="184">
        <v>3</v>
      </c>
    </row>
    <row r="23" spans="1:3" ht="15.75" thickBot="1" x14ac:dyDescent="0.25">
      <c r="A23" s="187" t="s">
        <v>187</v>
      </c>
      <c r="B23" s="184" t="s">
        <v>188</v>
      </c>
      <c r="C23" s="188">
        <v>0.97965999999999998</v>
      </c>
    </row>
    <row r="28" spans="1:3" ht="14.25" x14ac:dyDescent="0.2">
      <c r="A28" s="85" t="s">
        <v>189</v>
      </c>
      <c r="B28" s="229" t="s">
        <v>190</v>
      </c>
    </row>
    <row r="29" spans="1:3" ht="14.25" x14ac:dyDescent="0.2">
      <c r="A29" s="85"/>
      <c r="B29" s="85"/>
    </row>
    <row r="30" spans="1:3" ht="14.25" x14ac:dyDescent="0.2">
      <c r="A30" s="85"/>
      <c r="B30" s="85"/>
    </row>
    <row r="31" spans="1:3" ht="15" x14ac:dyDescent="0.25">
      <c r="A31" s="182" t="s">
        <v>191</v>
      </c>
      <c r="B31" s="229" t="s">
        <v>192</v>
      </c>
    </row>
  </sheetData>
  <mergeCells count="6">
    <mergeCell ref="A18:A21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workbookViewId="0">
      <selection activeCell="A24" sqref="A24:B27"/>
    </sheetView>
  </sheetViews>
  <sheetFormatPr defaultRowHeight="12.75" x14ac:dyDescent="0.2"/>
  <cols>
    <col min="1" max="1" width="77.5703125" customWidth="1"/>
    <col min="2" max="2" width="18.85546875" customWidth="1"/>
    <col min="3" max="3" width="16.42578125" customWidth="1"/>
  </cols>
  <sheetData>
    <row r="1" spans="1:3" ht="15.75" x14ac:dyDescent="0.2">
      <c r="A1" s="189"/>
      <c r="B1" s="189"/>
      <c r="C1" s="190"/>
    </row>
    <row r="2" spans="1:3" ht="15.75" x14ac:dyDescent="0.2">
      <c r="A2" s="189"/>
      <c r="B2" s="189"/>
      <c r="C2" s="191"/>
    </row>
    <row r="3" spans="1:3" ht="15.75" x14ac:dyDescent="0.2">
      <c r="A3" s="227" t="s">
        <v>193</v>
      </c>
      <c r="B3" s="227"/>
      <c r="C3" s="227"/>
    </row>
    <row r="4" spans="1:3" ht="15.75" x14ac:dyDescent="0.2">
      <c r="A4" s="227" t="s">
        <v>194</v>
      </c>
      <c r="B4" s="227"/>
      <c r="C4" s="227"/>
    </row>
    <row r="5" spans="1:3" ht="15.75" x14ac:dyDescent="0.2">
      <c r="A5" s="227" t="s">
        <v>195</v>
      </c>
      <c r="B5" s="228"/>
      <c r="C5" s="228"/>
    </row>
    <row r="6" spans="1:3" ht="15.75" x14ac:dyDescent="0.2">
      <c r="A6" s="227" t="s">
        <v>196</v>
      </c>
      <c r="B6" s="228"/>
      <c r="C6" s="228"/>
    </row>
    <row r="7" spans="1:3" ht="15.75" x14ac:dyDescent="0.2">
      <c r="A7" s="227" t="s">
        <v>197</v>
      </c>
      <c r="B7" s="228"/>
      <c r="C7" s="228"/>
    </row>
    <row r="8" spans="1:3" ht="16.5" thickBot="1" x14ac:dyDescent="0.25">
      <c r="A8" s="189"/>
      <c r="B8" s="189"/>
      <c r="C8" s="190"/>
    </row>
    <row r="9" spans="1:3" ht="45" x14ac:dyDescent="0.2">
      <c r="A9" s="192" t="s">
        <v>198</v>
      </c>
      <c r="B9" s="193" t="s">
        <v>199</v>
      </c>
      <c r="C9" s="193" t="s">
        <v>200</v>
      </c>
    </row>
    <row r="10" spans="1:3" ht="28.5" x14ac:dyDescent="0.2">
      <c r="A10" s="194" t="s">
        <v>201</v>
      </c>
      <c r="B10" s="195" t="s">
        <v>202</v>
      </c>
      <c r="C10" s="196">
        <v>0.13700000000000001</v>
      </c>
    </row>
    <row r="11" spans="1:3" ht="28.5" x14ac:dyDescent="0.2">
      <c r="A11" s="194" t="s">
        <v>203</v>
      </c>
      <c r="B11" s="195" t="s">
        <v>204</v>
      </c>
      <c r="C11" s="196">
        <v>3.6999999999999998E-2</v>
      </c>
    </row>
    <row r="12" spans="1:3" ht="28.5" x14ac:dyDescent="0.2">
      <c r="A12" s="194" t="s">
        <v>205</v>
      </c>
      <c r="B12" s="195" t="s">
        <v>206</v>
      </c>
      <c r="C12" s="196">
        <v>1.2999999999999999E-2</v>
      </c>
    </row>
    <row r="13" spans="1:3" ht="28.5" x14ac:dyDescent="0.2">
      <c r="A13" s="194" t="s">
        <v>207</v>
      </c>
      <c r="B13" s="195" t="s">
        <v>204</v>
      </c>
      <c r="C13" s="196">
        <v>0</v>
      </c>
    </row>
    <row r="14" spans="1:3" ht="14.25" x14ac:dyDescent="0.2">
      <c r="A14" s="197" t="s">
        <v>208</v>
      </c>
      <c r="B14" s="195" t="s">
        <v>209</v>
      </c>
      <c r="C14" s="196">
        <v>0.20599999999999999</v>
      </c>
    </row>
    <row r="15" spans="1:3" ht="14.25" x14ac:dyDescent="0.2">
      <c r="A15" s="197" t="s">
        <v>210</v>
      </c>
      <c r="B15" s="195" t="s">
        <v>211</v>
      </c>
      <c r="C15" s="196">
        <v>0.191</v>
      </c>
    </row>
    <row r="16" spans="1:3" ht="14.25" x14ac:dyDescent="0.2">
      <c r="A16" s="197" t="s">
        <v>212</v>
      </c>
      <c r="B16" s="195" t="s">
        <v>213</v>
      </c>
      <c r="C16" s="196">
        <v>0.11799999999999999</v>
      </c>
    </row>
    <row r="17" spans="1:3" ht="14.25" x14ac:dyDescent="0.2">
      <c r="A17" s="197" t="s">
        <v>214</v>
      </c>
      <c r="B17" s="195" t="s">
        <v>215</v>
      </c>
      <c r="C17" s="196">
        <v>0.61599999999999999</v>
      </c>
    </row>
    <row r="18" spans="1:3" ht="28.5" x14ac:dyDescent="0.2">
      <c r="A18" s="198" t="s">
        <v>216</v>
      </c>
      <c r="B18" s="199" t="s">
        <v>202</v>
      </c>
      <c r="C18" s="200">
        <v>7.4999999999999997E-3</v>
      </c>
    </row>
    <row r="19" spans="1:3" ht="28.5" x14ac:dyDescent="0.2">
      <c r="A19" s="198" t="s">
        <v>217</v>
      </c>
      <c r="B19" s="199" t="s">
        <v>202</v>
      </c>
      <c r="C19" s="200">
        <v>7.3000000000000001E-3</v>
      </c>
    </row>
    <row r="20" spans="1:3" ht="31.5" x14ac:dyDescent="0.2">
      <c r="A20" s="201" t="s">
        <v>218</v>
      </c>
      <c r="B20" s="202" t="s">
        <v>219</v>
      </c>
      <c r="C20" s="203">
        <v>0.20599999999999999</v>
      </c>
    </row>
    <row r="24" spans="1:3" ht="14.25" x14ac:dyDescent="0.2">
      <c r="A24" s="85" t="s">
        <v>189</v>
      </c>
      <c r="B24" s="229" t="s">
        <v>190</v>
      </c>
    </row>
    <row r="25" spans="1:3" ht="14.25" x14ac:dyDescent="0.2">
      <c r="A25" s="85"/>
      <c r="B25" s="85"/>
    </row>
    <row r="26" spans="1:3" ht="14.25" x14ac:dyDescent="0.2">
      <c r="A26" s="85"/>
      <c r="B26" s="85"/>
    </row>
    <row r="27" spans="1:3" ht="15" x14ac:dyDescent="0.25">
      <c r="A27" s="182" t="s">
        <v>191</v>
      </c>
      <c r="B27" s="229" t="s">
        <v>192</v>
      </c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офп</vt:lpstr>
      <vt:lpstr>осп</vt:lpstr>
      <vt:lpstr>ОДДС</vt:lpstr>
      <vt:lpstr>Капитал</vt:lpstr>
      <vt:lpstr>Примечание к фин.отчетности</vt:lpstr>
      <vt:lpstr>Приложение 2</vt:lpstr>
      <vt:lpstr>Экономические нормативы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2019-04-05T10:05:17Z</cp:lastPrinted>
  <dcterms:created xsi:type="dcterms:W3CDTF">1996-10-08T23:32:33Z</dcterms:created>
  <dcterms:modified xsi:type="dcterms:W3CDTF">2019-04-12T11:29:37Z</dcterms:modified>
</cp:coreProperties>
</file>