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ЗАДА\Фин. отчетность\Фин. отчет - 2016г\"/>
    </mc:Choice>
  </mc:AlternateContent>
  <bookViews>
    <workbookView xWindow="0" yWindow="0" windowWidth="20490" windowHeight="7755" activeTab="3"/>
  </bookViews>
  <sheets>
    <sheet name="офп" sheetId="3" r:id="rId1"/>
    <sheet name="осп" sheetId="5" r:id="rId2"/>
    <sheet name="ОДДС" sheetId="6" r:id="rId3"/>
    <sheet name="Капитал" sheetId="7" r:id="rId4"/>
  </sheets>
  <definedNames>
    <definedName name="_xlnm.Print_Area" localSheetId="3">Капитал!$A$1:$F$26</definedName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D19" i="7" l="1"/>
  <c r="B19" i="7"/>
  <c r="F18" i="7"/>
  <c r="F17" i="7"/>
  <c r="F16" i="7"/>
  <c r="F15" i="7"/>
  <c r="E14" i="7"/>
  <c r="E19" i="7" s="1"/>
  <c r="D14" i="7"/>
  <c r="C14" i="7"/>
  <c r="C19" i="7" s="1"/>
  <c r="B14" i="7"/>
  <c r="F14" i="7" s="1"/>
  <c r="F13" i="7"/>
  <c r="F12" i="7"/>
  <c r="F11" i="7"/>
  <c r="F10" i="7"/>
  <c r="F9" i="7"/>
  <c r="C43" i="6"/>
  <c r="B43" i="6"/>
  <c r="C36" i="6"/>
  <c r="B36" i="6"/>
  <c r="C15" i="6"/>
  <c r="C28" i="6" s="1"/>
  <c r="C30" i="6" s="1"/>
  <c r="C45" i="6" s="1"/>
  <c r="C47" i="6" s="1"/>
  <c r="B15" i="6"/>
  <c r="B28" i="6" s="1"/>
  <c r="B30" i="6" s="1"/>
  <c r="B45" i="6" s="1"/>
  <c r="B47" i="6" s="1"/>
  <c r="F19" i="7" l="1"/>
  <c r="C31" i="5"/>
  <c r="C19" i="5" l="1"/>
  <c r="C17" i="5" l="1"/>
  <c r="D11" i="3" l="1"/>
  <c r="D48" i="3" l="1"/>
  <c r="D46" i="3"/>
  <c r="D38" i="3"/>
  <c r="D16" i="3"/>
  <c r="D19" i="3"/>
  <c r="D20" i="3" l="1"/>
  <c r="D26" i="3" s="1"/>
  <c r="C9" i="5"/>
  <c r="C11" i="5" s="1"/>
  <c r="B46" i="3"/>
  <c r="B17" i="5"/>
  <c r="C16" i="3"/>
  <c r="C46" i="3"/>
  <c r="C38" i="3"/>
  <c r="C19" i="3"/>
  <c r="C20" i="3" s="1"/>
  <c r="C26" i="3" s="1"/>
  <c r="C11" i="3"/>
  <c r="C48" i="3"/>
  <c r="B19" i="3"/>
  <c r="B16" i="3"/>
  <c r="B9" i="5"/>
  <c r="B11" i="5" s="1"/>
  <c r="B38" i="3"/>
  <c r="B11" i="3"/>
  <c r="B19" i="5" l="1"/>
  <c r="B21" i="5" s="1"/>
  <c r="B25" i="5" s="1"/>
  <c r="B28" i="5" s="1"/>
  <c r="B30" i="5" s="1"/>
  <c r="B31" i="5" s="1"/>
  <c r="B48" i="3"/>
  <c r="B20" i="3"/>
  <c r="B26" i="3" s="1"/>
  <c r="C21" i="5"/>
  <c r="C25" i="5" l="1"/>
  <c r="C28" i="5" s="1"/>
  <c r="C30" i="5" s="1"/>
</calcChain>
</file>

<file path=xl/sharedStrings.xml><?xml version="1.0" encoding="utf-8"?>
<sst xmlns="http://schemas.openxmlformats.org/spreadsheetml/2006/main" count="156" uniqueCount="123">
  <si>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</si>
  <si>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</si>
  <si>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</si>
  <si>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</si>
  <si>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</si>
  <si>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</si>
  <si>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</si>
  <si>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</si>
  <si>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</si>
  <si>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</si>
  <si>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</si>
  <si>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</si>
  <si>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</si>
  <si>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</si>
  <si>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</si>
  <si>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</si>
  <si>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</si>
  <si>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</si>
  <si>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</si>
  <si>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</si>
  <si>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</si>
  <si>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</si>
  <si>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</si>
  <si>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</si>
  <si>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</si>
  <si>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</si>
  <si>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</si>
  <si>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</si>
  <si>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</si>
  <si>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</si>
  <si>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</si>
  <si>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</si>
  <si>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</si>
  <si>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</si>
  <si>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</si>
  <si>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</si>
  <si>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</si>
  <si>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</si>
  <si>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</si>
  <si>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</si>
  <si>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</si>
  <si>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</si>
  <si>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</si>
  <si>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</si>
  <si>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</si>
  <si>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</si>
  <si>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</si>
  <si>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</si>
  <si>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</si>
  <si>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</si>
  <si>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</si>
  <si>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</si>
  <si>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</si>
  <si>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</si>
  <si>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</si>
  <si>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</si>
  <si>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</si>
  <si>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</si>
  <si>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</si>
  <si>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</si>
  <si>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</si>
  <si>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</si>
  <si>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</si>
  <si>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Отчет о финансовом положении на 31 декабря 2016 года (включительно)</t>
  </si>
  <si>
    <t>декабрь 2016 г.</t>
  </si>
  <si>
    <t xml:space="preserve">декабрь 2014 г. </t>
  </si>
  <si>
    <t>Отчет о совокупном доходе на 31 декабря 2016 года (включительно)</t>
  </si>
  <si>
    <t>ОАО "Коммерческий банк КЫРГЫЗСТАН"</t>
  </si>
  <si>
    <t>Отчет о движении денежных средств на 31 декабря 2016 год (включительно)</t>
  </si>
  <si>
    <t>Отчетный период                                  IV - квартал  2016г.</t>
  </si>
  <si>
    <t>Предыдущий период                                  IV - квартал              2015г.</t>
  </si>
  <si>
    <t>ДВИЖЕНИЕ ДЕНЕЖНЫХ СРЕДСТВ ОТ ОПЕРАЦИОННОЙ ДЕЯТЕЛЬНОСТИ:</t>
  </si>
  <si>
    <t>тыс. сом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</si>
  <si>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</si>
  <si>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</si>
  <si>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</si>
  <si>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</si>
  <si>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Поступление от операций с иностранной валютой</t>
  </si>
  <si>
    <t>Чистые поступления (выплаты)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</si>
  <si>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</si>
  <si>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</si>
  <si>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</si>
  <si>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обязательств:</t>
  </si>
  <si>
    <t>(Увеличение) уменьшение операционных активов:</t>
  </si>
  <si>
    <t xml:space="preserve">  -  Обременные залогом по зделкам РЕПО</t>
  </si>
  <si>
    <t>Средства в финансовых учреждениях</t>
  </si>
  <si>
    <t>Ссуды, предоставленные клиентам</t>
  </si>
  <si>
    <t>Увеличение (уменьшение) операционных обязательств</t>
  </si>
  <si>
    <t>Средсвта банков и др. финансовых учреждений</t>
  </si>
  <si>
    <t>Средства клиентов</t>
  </si>
  <si>
    <t>Чистый приток денежных средств от операционной деятельности до уплаты налога на прибыль</t>
  </si>
  <si>
    <t>Налог на прибыль уплаченный</t>
  </si>
  <si>
    <t>Чыстый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</si>
  <si>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</si>
  <si>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</si>
  <si>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</si>
  <si>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Приобретения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</si>
  <si>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</si>
  <si>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</si>
  <si>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</si>
  <si>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</si>
  <si>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</si>
  <si>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На покупку акции</t>
  </si>
  <si>
    <t>Дивиденды выплаченные</t>
  </si>
  <si>
    <t>Чыстый приток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</si>
  <si>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</si>
  <si>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</si>
  <si>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</si>
  <si>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</si>
  <si>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ОАО " Коммерческий банк КЫРГЫЗСТАН"</t>
  </si>
  <si>
    <t>Отчет об изменениях в капитале на 31 декабря 2016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</si>
  <si>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</si>
  <si>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</si>
  <si>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Общий банковский резерв       </t>
  </si>
  <si>
    <t xml:space="preserve">Нераспределенная прибыль          </t>
  </si>
  <si>
    <t xml:space="preserve">Итого капитал                </t>
  </si>
  <si>
    <t>На 31 декабря 2014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</si>
  <si>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</si>
  <si>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</si>
  <si>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</si>
  <si>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</si>
  <si>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31 декабря 2015 года</t>
  </si>
  <si>
    <t>На 31 декабря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</si>
</sst>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16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3" fontId="12" fillId="0" borderId="0" xfId="1" applyNumberFormat="1" applyFont="1" applyFill="1" applyAlignment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" fontId="15" fillId="0" borderId="0" xfId="0" applyNumberFormat="1" applyFont="1" applyAlignment="1">
      <alignment horizontal="right"/>
    </xf>
    <xf numFmtId="165" fontId="12" fillId="0" borderId="4" xfId="8" applyNumberFormat="1" applyFont="1" applyFill="1" applyBorder="1" applyAlignment="1">
      <alignment horizontal="right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165" fontId="10" fillId="0" borderId="0" xfId="1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9" fillId="0" borderId="4" xfId="0" applyFont="1" applyFill="1" applyBorder="1"/>
    <xf numFmtId="3" fontId="9" fillId="0" borderId="0" xfId="0" applyNumberFormat="1" applyFont="1" applyFill="1"/>
    <xf numFmtId="167" fontId="8" fillId="0" borderId="0" xfId="0" applyNumberFormat="1" applyFont="1" applyFill="1" applyBorder="1" applyAlignment="1"/>
    <xf numFmtId="3" fontId="10" fillId="0" borderId="0" xfId="1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7" fillId="0" borderId="5" xfId="15" applyFont="1" applyBorder="1" applyAlignment="1">
      <alignment vertical="top"/>
    </xf>
    <xf numFmtId="0" fontId="19" fillId="0" borderId="5" xfId="0" applyFont="1" applyBorder="1" applyAlignment="1">
      <alignment horizontal="center" vertical="top" wrapText="1"/>
    </xf>
    <xf numFmtId="168" fontId="19" fillId="0" borderId="5" xfId="0" applyNumberFormat="1" applyFont="1" applyBorder="1" applyAlignment="1">
      <alignment horizontal="center" vertical="top" wrapText="1"/>
    </xf>
    <xf numFmtId="0" fontId="18" fillId="0" borderId="5" xfId="15" applyFont="1" applyBorder="1" applyAlignment="1">
      <alignment horizontal="left" vertical="top"/>
    </xf>
    <xf numFmtId="165" fontId="18" fillId="0" borderId="5" xfId="15" applyNumberFormat="1" applyFont="1" applyFill="1" applyBorder="1" applyAlignment="1"/>
    <xf numFmtId="0" fontId="18" fillId="0" borderId="5" xfId="15" applyFont="1" applyBorder="1" applyAlignment="1">
      <alignment horizontal="left" vertical="top" wrapText="1"/>
    </xf>
    <xf numFmtId="165" fontId="18" fillId="0" borderId="6" xfId="15" applyNumberFormat="1" applyFont="1" applyFill="1" applyBorder="1" applyAlignment="1"/>
    <xf numFmtId="0" fontId="18" fillId="0" borderId="7" xfId="15" applyFont="1" applyBorder="1" applyAlignment="1">
      <alignment horizontal="left" vertical="top" wrapText="1"/>
    </xf>
    <xf numFmtId="165" fontId="18" fillId="0" borderId="8" xfId="15" applyNumberFormat="1" applyFont="1" applyFill="1" applyBorder="1" applyAlignment="1"/>
    <xf numFmtId="0" fontId="17" fillId="0" borderId="5" xfId="15" applyFont="1" applyBorder="1" applyAlignment="1">
      <alignment horizontal="left" vertical="top"/>
    </xf>
    <xf numFmtId="0" fontId="18" fillId="0" borderId="5" xfId="16" applyFont="1" applyBorder="1" applyAlignment="1">
      <alignment horizontal="left" wrapText="1"/>
    </xf>
    <xf numFmtId="0" fontId="18" fillId="0" borderId="0" xfId="16" applyFont="1" applyFill="1" applyBorder="1" applyAlignment="1">
      <alignment horizontal="left" vertical="center" wrapText="1"/>
    </xf>
    <xf numFmtId="165" fontId="18" fillId="2" borderId="5" xfId="15" applyNumberFormat="1" applyFont="1" applyFill="1" applyBorder="1" applyAlignment="1"/>
    <xf numFmtId="165" fontId="18" fillId="0" borderId="9" xfId="15" applyNumberFormat="1" applyFont="1" applyFill="1" applyBorder="1" applyAlignment="1"/>
    <xf numFmtId="2" fontId="18" fillId="0" borderId="5" xfId="15" applyNumberFormat="1" applyFont="1" applyBorder="1" applyAlignment="1">
      <alignment horizontal="left" vertical="top" wrapText="1"/>
    </xf>
    <xf numFmtId="0" fontId="18" fillId="0" borderId="9" xfId="15" applyFont="1" applyBorder="1" applyAlignment="1">
      <alignment horizontal="left" vertical="top"/>
    </xf>
    <xf numFmtId="0" fontId="18" fillId="0" borderId="10" xfId="15" applyFont="1" applyBorder="1" applyAlignment="1">
      <alignment horizontal="left" vertical="top"/>
    </xf>
    <xf numFmtId="165" fontId="18" fillId="0" borderId="10" xfId="15" applyNumberFormat="1" applyFont="1" applyFill="1" applyBorder="1" applyAlignment="1"/>
    <xf numFmtId="0" fontId="17" fillId="0" borderId="8" xfId="15" applyFont="1" applyBorder="1" applyAlignment="1">
      <alignment vertical="top"/>
    </xf>
    <xf numFmtId="0" fontId="18" fillId="0" borderId="5" xfId="15" applyFont="1" applyBorder="1" applyAlignment="1">
      <alignment vertical="top"/>
    </xf>
    <xf numFmtId="0" fontId="18" fillId="0" borderId="11" xfId="15" applyFont="1" applyBorder="1" applyAlignment="1">
      <alignment vertical="top"/>
    </xf>
    <xf numFmtId="0" fontId="18" fillId="0" borderId="12" xfId="15" applyFont="1" applyBorder="1" applyAlignment="1">
      <alignment vertical="top"/>
    </xf>
    <xf numFmtId="165" fontId="18" fillId="0" borderId="13" xfId="15" applyNumberFormat="1" applyFont="1" applyFill="1" applyBorder="1" applyAlignment="1"/>
    <xf numFmtId="0" fontId="18" fillId="0" borderId="6" xfId="15" applyFont="1" applyBorder="1" applyAlignment="1">
      <alignment vertical="top"/>
    </xf>
    <xf numFmtId="165" fontId="18" fillId="2" borderId="6" xfId="15" applyNumberFormat="1" applyFont="1" applyFill="1" applyBorder="1" applyAlignment="1"/>
    <xf numFmtId="165" fontId="18" fillId="2" borderId="9" xfId="15" applyNumberFormat="1" applyFont="1" applyFill="1" applyBorder="1" applyAlignment="1">
      <alignment horizontal="right"/>
    </xf>
    <xf numFmtId="165" fontId="18" fillId="0" borderId="10" xfId="15" applyNumberFormat="1" applyFont="1" applyFill="1" applyBorder="1" applyAlignment="1">
      <alignment horizontal="right"/>
    </xf>
    <xf numFmtId="0" fontId="18" fillId="0" borderId="5" xfId="15" applyFont="1" applyBorder="1" applyAlignment="1">
      <alignment vertical="top" wrapText="1"/>
    </xf>
    <xf numFmtId="165" fontId="17" fillId="0" borderId="5" xfId="15" applyNumberFormat="1" applyFont="1" applyFill="1" applyBorder="1" applyAlignment="1">
      <alignment horizontal="right"/>
    </xf>
    <xf numFmtId="0" fontId="11" fillId="0" borderId="0" xfId="15" applyFont="1" applyBorder="1" applyAlignment="1">
      <alignment vertical="top"/>
    </xf>
    <xf numFmtId="165" fontId="11" fillId="0" borderId="0" xfId="15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 applyFill="1"/>
    <xf numFmtId="0" fontId="16" fillId="0" borderId="0" xfId="0" applyFont="1" applyFill="1"/>
    <xf numFmtId="165" fontId="16" fillId="0" borderId="0" xfId="0" applyNumberFormat="1" applyFont="1" applyFill="1"/>
    <xf numFmtId="0" fontId="18" fillId="0" borderId="0" xfId="0" applyFont="1"/>
    <xf numFmtId="0" fontId="20" fillId="0" borderId="0" xfId="0" applyFont="1"/>
    <xf numFmtId="0" fontId="21" fillId="0" borderId="0" xfId="17" quotePrefix="1" applyFont="1" applyAlignment="1">
      <alignment horizontal="left"/>
    </xf>
    <xf numFmtId="0" fontId="3" fillId="0" borderId="0" xfId="17" applyFont="1"/>
    <xf numFmtId="0" fontId="11" fillId="0" borderId="0" xfId="17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17" quotePrefix="1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17" applyFont="1"/>
    <xf numFmtId="0" fontId="11" fillId="0" borderId="0" xfId="17" applyFont="1"/>
    <xf numFmtId="0" fontId="11" fillId="0" borderId="5" xfId="17" applyFont="1" applyBorder="1" applyAlignment="1">
      <alignment horizontal="right"/>
    </xf>
    <xf numFmtId="0" fontId="11" fillId="0" borderId="5" xfId="17" applyFont="1" applyBorder="1" applyAlignment="1">
      <alignment horizontal="center" wrapText="1"/>
    </xf>
    <xf numFmtId="0" fontId="11" fillId="0" borderId="5" xfId="17" applyFont="1" applyBorder="1" applyAlignment="1">
      <alignment horizontal="center" vertical="center" wrapText="1"/>
    </xf>
    <xf numFmtId="0" fontId="3" fillId="0" borderId="0" xfId="17" applyFont="1" applyBorder="1"/>
    <xf numFmtId="0" fontId="11" fillId="0" borderId="5" xfId="17" applyFont="1" applyBorder="1"/>
    <xf numFmtId="0" fontId="10" fillId="0" borderId="5" xfId="17" applyFont="1" applyBorder="1"/>
    <xf numFmtId="0" fontId="11" fillId="0" borderId="5" xfId="0" applyFont="1" applyBorder="1"/>
    <xf numFmtId="3" fontId="10" fillId="0" borderId="5" xfId="17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" fillId="0" borderId="5" xfId="17" applyNumberFormat="1" applyFont="1" applyBorder="1"/>
    <xf numFmtId="0" fontId="10" fillId="0" borderId="5" xfId="17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3" fontId="11" fillId="0" borderId="5" xfId="17" applyNumberFormat="1" applyFont="1" applyBorder="1"/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1" fillId="0" borderId="0" xfId="17" applyFont="1" applyBorder="1"/>
    <xf numFmtId="0" fontId="10" fillId="0" borderId="0" xfId="17" quotePrefix="1" applyFont="1" applyBorder="1" applyAlignment="1">
      <alignment horizontal="left"/>
    </xf>
    <xf numFmtId="0" fontId="10" fillId="0" borderId="0" xfId="17" applyFont="1" applyBorder="1"/>
    <xf numFmtId="0" fontId="10" fillId="0" borderId="0" xfId="0" applyFont="1"/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2" fillId="0" borderId="0" xfId="0" applyFont="1"/>
    <xf numFmtId="0" fontId="23" fillId="0" borderId="0" xfId="0" applyFont="1"/>
    <xf numFmtId="0" fontId="21" fillId="0" borderId="0" xfId="17" applyFont="1"/>
  </cellXfs>
  <cellStyles count="18">
    <cellStyle name="Comma_2231 IAS Financial Statements - Sep-30, 2001" xfId="1"/>
    <cellStyle name="Comma_ATF_31.11.07_F2_14 January 2008" xfId="2"/>
    <cellStyle name="Normal 2 2" xfId="3"/>
    <cellStyle name="Normal 2 2 2" xfId="15"/>
    <cellStyle name="Normal 6" xfId="4"/>
    <cellStyle name="Normal_ATF Bank_2008_M_Securities_WP_DI" xfId="5"/>
    <cellStyle name="Normal_CAP" xfId="17"/>
    <cellStyle name="Normal_JSCB Kyrgyzstan_2005_TB" xfId="6"/>
    <cellStyle name="Normal_Worksheet in   Fs" xfId="7"/>
    <cellStyle name="Normal_Worksheet in   Fs 2" xfId="16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colors>
    <mruColors>
      <color rgb="FF1CA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4" zoomScaleNormal="100" workbookViewId="0">
      <selection activeCell="H28" sqref="H28"/>
    </sheetView>
  </sheetViews>
  <sheetFormatPr defaultRowHeight="14.25" x14ac:dyDescent="0.2"/>
  <cols>
    <col min="1" max="1" width="58.42578125" style="3" customWidth="1"/>
    <col min="2" max="2" width="20.85546875" style="24" customWidth="1"/>
    <col min="3" max="3" width="24" style="3" bestFit="1" customWidth="1"/>
    <col min="4" max="4" width="23.7109375" style="3" customWidth="1"/>
    <col min="5" max="16384" width="9.140625" style="3"/>
  </cols>
  <sheetData>
    <row r="1" spans="1:4" ht="15" x14ac:dyDescent="0.25">
      <c r="A1" s="80" t="s">
        <v>12</v>
      </c>
      <c r="B1" s="80"/>
    </row>
    <row r="2" spans="1:4" ht="15" x14ac:dyDescent="0.25">
      <c r="A2" s="80" t="s">
        <v>63</v>
      </c>
      <c r="B2" s="80"/>
    </row>
    <row r="3" spans="1:4" ht="12.75" customHeight="1" x14ac:dyDescent="0.2">
      <c r="A3" s="25"/>
    </row>
    <row r="4" spans="1:4" ht="12.75" customHeight="1" x14ac:dyDescent="0.2">
      <c r="A4" s="25"/>
      <c r="B4" s="26" t="s">
        <v>54</v>
      </c>
      <c r="C4" s="29" t="s">
        <v>56</v>
      </c>
      <c r="D4" s="29" t="s">
        <v>56</v>
      </c>
    </row>
    <row r="5" spans="1:4" ht="15" x14ac:dyDescent="0.25">
      <c r="A5" s="25"/>
      <c r="B5" s="28" t="s">
        <v>64</v>
      </c>
      <c r="C5" s="28" t="s">
        <v>61</v>
      </c>
      <c r="D5" s="28" t="s">
        <v>65</v>
      </c>
    </row>
    <row r="6" spans="1:4" ht="15.75" thickBot="1" x14ac:dyDescent="0.3">
      <c r="A6" s="1"/>
      <c r="B6" s="27" t="s">
        <v>55</v>
      </c>
      <c r="C6" s="27" t="s">
        <v>55</v>
      </c>
      <c r="D6" s="27" t="s">
        <v>55</v>
      </c>
    </row>
    <row r="7" spans="1:4" ht="15" x14ac:dyDescent="0.25">
      <c r="A7" s="4" t="s">
        <v>0</v>
      </c>
      <c r="B7" s="16"/>
    </row>
    <row r="8" spans="1:4" x14ac:dyDescent="0.2">
      <c r="A8" s="2" t="s">
        <v>40</v>
      </c>
      <c r="B8" s="16">
        <v>1413645</v>
      </c>
      <c r="C8" s="16">
        <v>1268581</v>
      </c>
      <c r="D8" s="77">
        <v>1203125</v>
      </c>
    </row>
    <row r="9" spans="1:4" x14ac:dyDescent="0.2">
      <c r="A9" s="2" t="s">
        <v>37</v>
      </c>
      <c r="B9" s="16">
        <v>1592040</v>
      </c>
      <c r="C9" s="16">
        <v>700390</v>
      </c>
      <c r="D9" s="77">
        <v>595096</v>
      </c>
    </row>
    <row r="10" spans="1:4" x14ac:dyDescent="0.2">
      <c r="A10" s="2" t="s">
        <v>38</v>
      </c>
      <c r="B10" s="16">
        <v>549428</v>
      </c>
      <c r="C10" s="16">
        <v>2337287</v>
      </c>
      <c r="D10" s="77">
        <v>356608</v>
      </c>
    </row>
    <row r="11" spans="1:4" ht="15" x14ac:dyDescent="0.25">
      <c r="A11" s="4" t="s">
        <v>39</v>
      </c>
      <c r="B11" s="13">
        <f>B8+B9+B10</f>
        <v>3555113</v>
      </c>
      <c r="C11" s="13">
        <f>C8+C9+C10</f>
        <v>4306258</v>
      </c>
      <c r="D11" s="13">
        <f>D8+D9+D10</f>
        <v>2154829</v>
      </c>
    </row>
    <row r="12" spans="1:4" ht="15" x14ac:dyDescent="0.25">
      <c r="A12" s="2" t="s">
        <v>41</v>
      </c>
      <c r="B12" s="13">
        <v>802697</v>
      </c>
      <c r="C12" s="13">
        <v>312065</v>
      </c>
      <c r="D12" s="14">
        <v>217121</v>
      </c>
    </row>
    <row r="13" spans="1:4" ht="32.25" customHeight="1" x14ac:dyDescent="0.2">
      <c r="A13" s="2" t="s">
        <v>49</v>
      </c>
      <c r="B13" s="16">
        <v>469332</v>
      </c>
      <c r="C13" s="16">
        <v>446902</v>
      </c>
      <c r="D13" s="77">
        <v>151984</v>
      </c>
    </row>
    <row r="14" spans="1:4" ht="32.25" customHeight="1" x14ac:dyDescent="0.2">
      <c r="A14" s="2" t="s">
        <v>50</v>
      </c>
      <c r="B14" s="16">
        <v>241466</v>
      </c>
      <c r="C14" s="16">
        <v>467706</v>
      </c>
      <c r="D14" s="77">
        <v>370091</v>
      </c>
    </row>
    <row r="15" spans="1:4" ht="14.25" customHeight="1" x14ac:dyDescent="0.2">
      <c r="A15" s="7" t="s">
        <v>36</v>
      </c>
      <c r="B15" s="31">
        <v>-402</v>
      </c>
      <c r="C15" s="31">
        <v>-855</v>
      </c>
      <c r="D15" s="31">
        <v>-2091</v>
      </c>
    </row>
    <row r="16" spans="1:4" ht="15" customHeight="1" x14ac:dyDescent="0.25">
      <c r="A16" s="4" t="s">
        <v>62</v>
      </c>
      <c r="B16" s="13">
        <f>B14+B15</f>
        <v>241064</v>
      </c>
      <c r="C16" s="13">
        <f>C14+C15</f>
        <v>466851</v>
      </c>
      <c r="D16" s="13">
        <f>D14+D15</f>
        <v>368000</v>
      </c>
    </row>
    <row r="17" spans="1:7" x14ac:dyDescent="0.2">
      <c r="A17" s="7" t="s">
        <v>51</v>
      </c>
      <c r="B17" s="16">
        <v>6390087</v>
      </c>
      <c r="C17" s="16">
        <v>5453371</v>
      </c>
      <c r="D17" s="77">
        <v>5200898</v>
      </c>
    </row>
    <row r="18" spans="1:7" x14ac:dyDescent="0.2">
      <c r="A18" s="7" t="s">
        <v>36</v>
      </c>
      <c r="B18" s="31">
        <v>-412992</v>
      </c>
      <c r="C18" s="31">
        <v>-361927</v>
      </c>
      <c r="D18" s="31">
        <v>-223209</v>
      </c>
    </row>
    <row r="19" spans="1:7" ht="15" x14ac:dyDescent="0.25">
      <c r="A19" s="8" t="s">
        <v>52</v>
      </c>
      <c r="B19" s="14">
        <f>B17+B18</f>
        <v>5977095</v>
      </c>
      <c r="C19" s="14">
        <f>C17+C18</f>
        <v>5091444</v>
      </c>
      <c r="D19" s="14">
        <f>D17+D18</f>
        <v>4977689</v>
      </c>
    </row>
    <row r="20" spans="1:7" ht="15" x14ac:dyDescent="0.25">
      <c r="A20" s="8" t="s">
        <v>25</v>
      </c>
      <c r="B20" s="13">
        <f>B16+B19</f>
        <v>6218159</v>
      </c>
      <c r="C20" s="13">
        <f>C16+C19</f>
        <v>5558295</v>
      </c>
      <c r="D20" s="13">
        <f>D16+D19</f>
        <v>5345689</v>
      </c>
    </row>
    <row r="21" spans="1:7" ht="42.75" x14ac:dyDescent="0.2">
      <c r="A21" s="2" t="s">
        <v>4</v>
      </c>
      <c r="B21" s="31">
        <v>-5905</v>
      </c>
      <c r="C21" s="16"/>
      <c r="D21" s="77"/>
      <c r="G21" s="67"/>
    </row>
    <row r="22" spans="1:7" x14ac:dyDescent="0.2">
      <c r="A22" s="9" t="s">
        <v>48</v>
      </c>
      <c r="B22" s="16">
        <v>0</v>
      </c>
      <c r="C22" s="16"/>
      <c r="D22" s="77"/>
      <c r="G22" s="67"/>
    </row>
    <row r="23" spans="1:7" x14ac:dyDescent="0.2">
      <c r="A23" s="2" t="s">
        <v>1</v>
      </c>
      <c r="B23" s="16">
        <v>495997</v>
      </c>
      <c r="C23" s="16">
        <v>495181</v>
      </c>
      <c r="D23" s="77">
        <v>428793</v>
      </c>
      <c r="G23" s="67"/>
    </row>
    <row r="24" spans="1:7" ht="15" customHeight="1" x14ac:dyDescent="0.2">
      <c r="A24" s="2" t="s">
        <v>2</v>
      </c>
      <c r="B24" s="16">
        <v>302335</v>
      </c>
      <c r="C24" s="16">
        <v>208195</v>
      </c>
      <c r="D24" s="16">
        <v>188223</v>
      </c>
      <c r="G24" s="67"/>
    </row>
    <row r="25" spans="1:7" ht="13.5" customHeight="1" x14ac:dyDescent="0.2">
      <c r="A25" s="2"/>
      <c r="B25" s="15"/>
      <c r="C25" s="24"/>
      <c r="D25" s="77"/>
    </row>
    <row r="26" spans="1:7" ht="15.75" thickBot="1" x14ac:dyDescent="0.3">
      <c r="A26" s="4" t="s">
        <v>46</v>
      </c>
      <c r="B26" s="18">
        <f>B11+B12+B13+B20+B21+B22+B23+B24</f>
        <v>11837728</v>
      </c>
      <c r="C26" s="18">
        <f>C11+C12+C13+C20+C21+C22+C23+C24</f>
        <v>11326896</v>
      </c>
      <c r="D26" s="18">
        <f>D11+D12+D13+D20+D21+D22+D23+D24</f>
        <v>8486639</v>
      </c>
    </row>
    <row r="27" spans="1:7" ht="15.75" thickTop="1" x14ac:dyDescent="0.25">
      <c r="A27" s="4"/>
      <c r="B27" s="19"/>
      <c r="C27" s="24"/>
    </row>
    <row r="28" spans="1:7" ht="15" x14ac:dyDescent="0.25">
      <c r="A28" s="4" t="s">
        <v>47</v>
      </c>
      <c r="B28" s="20"/>
      <c r="C28" s="24"/>
    </row>
    <row r="29" spans="1:7" x14ac:dyDescent="0.2">
      <c r="A29" s="2" t="s">
        <v>3</v>
      </c>
      <c r="B29" s="64"/>
      <c r="C29" s="16"/>
    </row>
    <row r="30" spans="1:7" ht="28.5" x14ac:dyDescent="0.2">
      <c r="A30" s="30" t="s">
        <v>58</v>
      </c>
      <c r="B30" s="64">
        <v>819791</v>
      </c>
      <c r="C30" s="16">
        <v>1600927</v>
      </c>
      <c r="D30" s="3">
        <v>1434957</v>
      </c>
    </row>
    <row r="31" spans="1:7" x14ac:dyDescent="0.2">
      <c r="A31" s="10" t="s">
        <v>57</v>
      </c>
      <c r="B31" s="64">
        <v>8637049</v>
      </c>
      <c r="C31" s="16">
        <v>8152527</v>
      </c>
      <c r="D31" s="3">
        <v>5363835</v>
      </c>
    </row>
    <row r="32" spans="1:7" x14ac:dyDescent="0.2">
      <c r="A32" s="5" t="s">
        <v>24</v>
      </c>
      <c r="B32" s="16">
        <v>1010549</v>
      </c>
      <c r="C32" s="16">
        <v>358874</v>
      </c>
      <c r="D32" s="3">
        <v>547563</v>
      </c>
    </row>
    <row r="33" spans="1:4" x14ac:dyDescent="0.2">
      <c r="A33" s="5" t="s">
        <v>21</v>
      </c>
      <c r="B33" s="16">
        <v>550</v>
      </c>
      <c r="C33" s="16"/>
      <c r="D33" s="3">
        <v>3365</v>
      </c>
    </row>
    <row r="34" spans="1:4" x14ac:dyDescent="0.2">
      <c r="A34" s="5" t="s">
        <v>20</v>
      </c>
      <c r="B34" s="16">
        <v>6000</v>
      </c>
      <c r="C34" s="16">
        <v>4020</v>
      </c>
      <c r="D34" s="3">
        <v>4020</v>
      </c>
    </row>
    <row r="35" spans="1:4" ht="42.75" x14ac:dyDescent="0.2">
      <c r="A35" s="2" t="s">
        <v>4</v>
      </c>
      <c r="B35" s="16">
        <v>0</v>
      </c>
      <c r="C35" s="16">
        <v>6922</v>
      </c>
      <c r="D35" s="3">
        <v>689</v>
      </c>
    </row>
    <row r="36" spans="1:4" x14ac:dyDescent="0.2">
      <c r="A36" s="5" t="s">
        <v>5</v>
      </c>
      <c r="B36" s="79">
        <v>226627</v>
      </c>
      <c r="C36" s="16">
        <v>183801</v>
      </c>
      <c r="D36" s="3">
        <v>152480</v>
      </c>
    </row>
    <row r="37" spans="1:4" x14ac:dyDescent="0.2">
      <c r="A37" s="5"/>
      <c r="B37" s="15"/>
      <c r="C37" s="24"/>
    </row>
    <row r="38" spans="1:4" ht="15" x14ac:dyDescent="0.25">
      <c r="A38" s="4" t="s">
        <v>45</v>
      </c>
      <c r="B38" s="21">
        <f>SUM(B30:B36)</f>
        <v>10700566</v>
      </c>
      <c r="C38" s="21">
        <f>SUM(C30:C36)</f>
        <v>10307071</v>
      </c>
      <c r="D38" s="21">
        <f>SUM(D30:D36)</f>
        <v>7506909</v>
      </c>
    </row>
    <row r="39" spans="1:4" x14ac:dyDescent="0.2">
      <c r="A39" s="2"/>
      <c r="B39" s="20"/>
      <c r="C39" s="24"/>
    </row>
    <row r="40" spans="1:4" ht="12.75" customHeight="1" x14ac:dyDescent="0.2">
      <c r="A40" s="2" t="s">
        <v>22</v>
      </c>
      <c r="B40" s="68"/>
      <c r="C40" s="16"/>
    </row>
    <row r="41" spans="1:4" x14ac:dyDescent="0.2">
      <c r="A41" s="2" t="s">
        <v>23</v>
      </c>
      <c r="B41" s="16">
        <v>1080814</v>
      </c>
      <c r="C41" s="16">
        <v>921310</v>
      </c>
      <c r="D41" s="3">
        <v>781987</v>
      </c>
    </row>
    <row r="42" spans="1:4" x14ac:dyDescent="0.2">
      <c r="A42" s="2" t="s">
        <v>15</v>
      </c>
      <c r="B42" s="16"/>
      <c r="C42" s="16">
        <v>161</v>
      </c>
      <c r="D42" s="3">
        <v>350</v>
      </c>
    </row>
    <row r="43" spans="1:4" x14ac:dyDescent="0.2">
      <c r="A43" s="2" t="s">
        <v>18</v>
      </c>
      <c r="B43" s="16"/>
      <c r="C43" s="16"/>
    </row>
    <row r="44" spans="1:4" x14ac:dyDescent="0.2">
      <c r="A44" s="2" t="s">
        <v>19</v>
      </c>
      <c r="B44" s="69">
        <v>56348</v>
      </c>
      <c r="C44" s="58">
        <v>98354</v>
      </c>
      <c r="D44" s="76">
        <v>197393</v>
      </c>
    </row>
    <row r="45" spans="1:4" x14ac:dyDescent="0.2">
      <c r="A45" s="2"/>
      <c r="B45" s="17"/>
      <c r="C45" s="24"/>
    </row>
    <row r="46" spans="1:4" ht="15" x14ac:dyDescent="0.25">
      <c r="A46" s="6" t="s">
        <v>43</v>
      </c>
      <c r="B46" s="22">
        <f>SUM(B41:B44)</f>
        <v>1137162</v>
      </c>
      <c r="C46" s="22">
        <f>SUM(C41:C44)</f>
        <v>1019825</v>
      </c>
      <c r="D46" s="22">
        <f>SUM(D41:D44)</f>
        <v>979730</v>
      </c>
    </row>
    <row r="47" spans="1:4" ht="15" x14ac:dyDescent="0.25">
      <c r="A47" s="6"/>
      <c r="B47" s="22"/>
      <c r="C47" s="24"/>
    </row>
    <row r="48" spans="1:4" ht="15.75" thickBot="1" x14ac:dyDescent="0.3">
      <c r="A48" s="11" t="s">
        <v>44</v>
      </c>
      <c r="B48" s="23">
        <f>B38+B46</f>
        <v>11837728</v>
      </c>
      <c r="C48" s="23">
        <f>C38+C46</f>
        <v>11326896</v>
      </c>
      <c r="D48" s="23">
        <f>D38+D46</f>
        <v>8486639</v>
      </c>
    </row>
    <row r="49" spans="1:3" ht="15.75" thickTop="1" x14ac:dyDescent="0.25">
      <c r="A49" s="11"/>
      <c r="B49" s="22"/>
    </row>
    <row r="50" spans="1:3" ht="15" x14ac:dyDescent="0.25">
      <c r="A50" s="11"/>
      <c r="B50" s="22"/>
    </row>
    <row r="51" spans="1:3" ht="15" x14ac:dyDescent="0.25">
      <c r="A51" s="11"/>
      <c r="B51" s="22"/>
    </row>
    <row r="52" spans="1:3" ht="15" x14ac:dyDescent="0.25">
      <c r="A52" s="11"/>
      <c r="B52" s="22"/>
    </row>
    <row r="53" spans="1:3" x14ac:dyDescent="0.2">
      <c r="A53" s="2"/>
    </row>
    <row r="54" spans="1:3" x14ac:dyDescent="0.2">
      <c r="A54" s="12"/>
    </row>
    <row r="55" spans="1:3" x14ac:dyDescent="0.2">
      <c r="A55" s="3" t="s">
        <v>16</v>
      </c>
      <c r="C55" s="60" t="s">
        <v>17</v>
      </c>
    </row>
    <row r="56" spans="1:3" x14ac:dyDescent="0.2">
      <c r="C56" s="60"/>
    </row>
    <row r="57" spans="1:3" x14ac:dyDescent="0.2">
      <c r="C57" s="60"/>
    </row>
    <row r="58" spans="1:3" x14ac:dyDescent="0.2">
      <c r="A58" s="3" t="s">
        <v>11</v>
      </c>
      <c r="C58" s="60" t="s">
        <v>6</v>
      </c>
    </row>
  </sheetData>
  <mergeCells count="2">
    <mergeCell ref="A1:B1"/>
    <mergeCell ref="A2:B2"/>
  </mergeCells>
  <phoneticPr fontId="0" type="noConversion"/>
  <pageMargins left="0.74803149606299213" right="0.74803149606299213" top="0.98425196850393704" bottom="0" header="0.51181102362204722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18" zoomScaleNormal="100" workbookViewId="0">
      <selection activeCell="B24" sqref="B24"/>
    </sheetView>
  </sheetViews>
  <sheetFormatPr defaultRowHeight="18" x14ac:dyDescent="0.25"/>
  <cols>
    <col min="1" max="1" width="55" style="3" customWidth="1"/>
    <col min="2" max="2" width="20.42578125" style="3" customWidth="1"/>
    <col min="3" max="3" width="23.5703125" style="3" customWidth="1"/>
    <col min="4" max="5" width="9.140625" style="34"/>
    <col min="6" max="6" width="24.5703125" style="34" customWidth="1"/>
    <col min="7" max="16384" width="9.140625" style="34"/>
  </cols>
  <sheetData>
    <row r="1" spans="1:3" x14ac:dyDescent="0.25">
      <c r="A1" s="80" t="s">
        <v>12</v>
      </c>
      <c r="B1" s="81"/>
      <c r="C1" s="81"/>
    </row>
    <row r="2" spans="1:3" x14ac:dyDescent="0.25">
      <c r="A2" s="82" t="s">
        <v>66</v>
      </c>
      <c r="B2" s="83"/>
      <c r="C2" s="83"/>
    </row>
    <row r="3" spans="1:3" x14ac:dyDescent="0.25">
      <c r="A3" s="65"/>
      <c r="B3" s="66"/>
      <c r="C3" s="66"/>
    </row>
    <row r="4" spans="1:3" ht="24.75" customHeight="1" x14ac:dyDescent="0.25">
      <c r="A4" s="25"/>
      <c r="B4" s="26" t="s">
        <v>54</v>
      </c>
      <c r="C4" s="29" t="s">
        <v>56</v>
      </c>
    </row>
    <row r="5" spans="1:3" x14ac:dyDescent="0.25">
      <c r="A5" s="32"/>
      <c r="B5" s="28" t="s">
        <v>64</v>
      </c>
      <c r="C5" s="28" t="s">
        <v>61</v>
      </c>
    </row>
    <row r="6" spans="1:3" ht="18.75" thickBot="1" x14ac:dyDescent="0.3">
      <c r="A6" s="32"/>
      <c r="B6" s="27" t="s">
        <v>55</v>
      </c>
      <c r="C6" s="27" t="s">
        <v>55</v>
      </c>
    </row>
    <row r="7" spans="1:3" x14ac:dyDescent="0.25">
      <c r="A7" s="32" t="s">
        <v>7</v>
      </c>
      <c r="B7" s="74">
        <v>1194311</v>
      </c>
      <c r="C7" s="70">
        <v>1175690</v>
      </c>
    </row>
    <row r="8" spans="1:3" x14ac:dyDescent="0.25">
      <c r="A8" s="32" t="s">
        <v>8</v>
      </c>
      <c r="B8" s="74">
        <v>-677976</v>
      </c>
      <c r="C8" s="71">
        <v>-584351</v>
      </c>
    </row>
    <row r="9" spans="1:3" ht="42.75" x14ac:dyDescent="0.25">
      <c r="A9" s="35" t="s">
        <v>32</v>
      </c>
      <c r="B9" s="36">
        <f>SUM(B7:B8)</f>
        <v>516335</v>
      </c>
      <c r="C9" s="36">
        <f>SUM(C7:C8)</f>
        <v>591339</v>
      </c>
    </row>
    <row r="10" spans="1:3" ht="28.5" x14ac:dyDescent="0.25">
      <c r="A10" s="35" t="s">
        <v>42</v>
      </c>
      <c r="B10" s="45">
        <v>-77150</v>
      </c>
      <c r="C10" s="47">
        <v>-84251</v>
      </c>
    </row>
    <row r="11" spans="1:3" x14ac:dyDescent="0.25">
      <c r="A11" s="37" t="s">
        <v>9</v>
      </c>
      <c r="B11" s="38">
        <f>B9+B10</f>
        <v>439185</v>
      </c>
      <c r="C11" s="38">
        <f>C9+C10</f>
        <v>507088</v>
      </c>
    </row>
    <row r="12" spans="1:3" x14ac:dyDescent="0.25">
      <c r="A12" s="39"/>
      <c r="C12" s="40"/>
    </row>
    <row r="13" spans="1:3" x14ac:dyDescent="0.25">
      <c r="A13" s="41" t="s">
        <v>26</v>
      </c>
      <c r="B13" s="75">
        <v>273781</v>
      </c>
      <c r="C13" s="71">
        <v>249071</v>
      </c>
    </row>
    <row r="14" spans="1:3" x14ac:dyDescent="0.25">
      <c r="A14" s="41" t="s">
        <v>27</v>
      </c>
      <c r="B14" s="74">
        <v>-32589</v>
      </c>
      <c r="C14" s="72">
        <v>-28434</v>
      </c>
    </row>
    <row r="15" spans="1:3" x14ac:dyDescent="0.25">
      <c r="A15" s="39" t="s">
        <v>53</v>
      </c>
      <c r="B15" s="74">
        <v>166402</v>
      </c>
      <c r="C15" s="72">
        <v>153136</v>
      </c>
    </row>
    <row r="16" spans="1:3" ht="18.75" customHeight="1" x14ac:dyDescent="0.25">
      <c r="A16" s="39" t="s">
        <v>29</v>
      </c>
      <c r="B16" s="74">
        <v>3416</v>
      </c>
      <c r="C16" s="72">
        <v>2569</v>
      </c>
    </row>
    <row r="17" spans="1:3" x14ac:dyDescent="0.25">
      <c r="A17" s="37" t="s">
        <v>30</v>
      </c>
      <c r="B17" s="43">
        <f>SUM(B13:B16)</f>
        <v>411010</v>
      </c>
      <c r="C17" s="43">
        <f>SUM(C13:C16)</f>
        <v>376342</v>
      </c>
    </row>
    <row r="18" spans="1:3" x14ac:dyDescent="0.25">
      <c r="A18" s="39"/>
      <c r="B18" s="44"/>
      <c r="C18" s="45"/>
    </row>
    <row r="19" spans="1:3" ht="17.25" customHeight="1" x14ac:dyDescent="0.25">
      <c r="A19" s="46" t="s">
        <v>10</v>
      </c>
      <c r="B19" s="45">
        <f>B11+B17</f>
        <v>850195</v>
      </c>
      <c r="C19" s="45">
        <f>C11+C17</f>
        <v>883430</v>
      </c>
    </row>
    <row r="20" spans="1:3" x14ac:dyDescent="0.25">
      <c r="A20" s="48" t="s">
        <v>31</v>
      </c>
      <c r="B20" s="45">
        <v>-792671</v>
      </c>
      <c r="C20" s="72">
        <v>-786050</v>
      </c>
    </row>
    <row r="21" spans="1:3" ht="18.75" thickBot="1" x14ac:dyDescent="0.3">
      <c r="A21" s="61" t="s">
        <v>60</v>
      </c>
      <c r="B21" s="63">
        <f>B19+B20</f>
        <v>57524</v>
      </c>
      <c r="C21" s="63">
        <f t="shared" ref="C21" si="0">C19+C20</f>
        <v>97380</v>
      </c>
    </row>
    <row r="22" spans="1:3" ht="18.75" thickTop="1" x14ac:dyDescent="0.25">
      <c r="A22" s="61"/>
      <c r="B22" s="62"/>
      <c r="C22" s="62"/>
    </row>
    <row r="23" spans="1:3" ht="28.5" x14ac:dyDescent="0.25">
      <c r="A23" s="42" t="s">
        <v>28</v>
      </c>
      <c r="B23" s="47">
        <v>-5756</v>
      </c>
      <c r="C23" s="47">
        <v>-1381</v>
      </c>
    </row>
    <row r="24" spans="1:3" x14ac:dyDescent="0.25">
      <c r="A24" s="48"/>
      <c r="B24" s="47"/>
      <c r="C24" s="59"/>
    </row>
    <row r="25" spans="1:3" ht="18.75" thickBot="1" x14ac:dyDescent="0.3">
      <c r="A25" s="49" t="s">
        <v>13</v>
      </c>
      <c r="B25" s="50">
        <f>B21+B23</f>
        <v>51768</v>
      </c>
      <c r="C25" s="50">
        <f t="shared" ref="C25" si="1">C21+C23</f>
        <v>95999</v>
      </c>
    </row>
    <row r="26" spans="1:3" ht="18.75" thickTop="1" x14ac:dyDescent="0.25">
      <c r="A26" s="49"/>
      <c r="B26" s="51"/>
      <c r="C26" s="45"/>
    </row>
    <row r="27" spans="1:3" x14ac:dyDescent="0.25">
      <c r="A27" s="52" t="s">
        <v>33</v>
      </c>
      <c r="B27" s="73">
        <v>-6530</v>
      </c>
      <c r="C27" s="73">
        <v>-8755</v>
      </c>
    </row>
    <row r="28" spans="1:3" ht="18.75" thickBot="1" x14ac:dyDescent="0.3">
      <c r="A28" s="53" t="s">
        <v>34</v>
      </c>
      <c r="B28" s="54">
        <f>B27+B25</f>
        <v>45238</v>
      </c>
      <c r="C28" s="54">
        <f t="shared" ref="C28" si="2">C27+C25</f>
        <v>87244</v>
      </c>
    </row>
    <row r="29" spans="1:3" ht="18.75" thickTop="1" x14ac:dyDescent="0.25">
      <c r="A29" s="53"/>
      <c r="B29" s="55"/>
      <c r="C29" s="51"/>
    </row>
    <row r="30" spans="1:3" ht="18.75" thickBot="1" x14ac:dyDescent="0.3">
      <c r="A30" s="53" t="s">
        <v>35</v>
      </c>
      <c r="B30" s="54">
        <f>B28</f>
        <v>45238</v>
      </c>
      <c r="C30" s="54">
        <f>C28</f>
        <v>87244</v>
      </c>
    </row>
    <row r="31" spans="1:3" ht="18.75" thickTop="1" x14ac:dyDescent="0.25">
      <c r="A31" s="53" t="s">
        <v>59</v>
      </c>
      <c r="B31" s="56">
        <f>B30/216162885*1000</f>
        <v>0.20927736970201893</v>
      </c>
      <c r="C31" s="56">
        <f>C30/184262051*1000</f>
        <v>0.47347785138894394</v>
      </c>
    </row>
    <row r="32" spans="1:3" x14ac:dyDescent="0.25">
      <c r="A32" s="53"/>
      <c r="B32" s="57"/>
      <c r="C32" s="33"/>
    </row>
    <row r="33" spans="1:3" x14ac:dyDescent="0.25">
      <c r="A33" s="53"/>
      <c r="B33" s="57"/>
      <c r="C33" s="33"/>
    </row>
    <row r="34" spans="1:3" x14ac:dyDescent="0.25">
      <c r="A34" s="53"/>
      <c r="B34" s="57"/>
      <c r="C34" s="56"/>
    </row>
    <row r="35" spans="1:3" x14ac:dyDescent="0.25">
      <c r="B35" s="78"/>
      <c r="C35" s="32"/>
    </row>
    <row r="36" spans="1:3" x14ac:dyDescent="0.25">
      <c r="A36" s="3" t="s">
        <v>16</v>
      </c>
      <c r="C36" s="60" t="s">
        <v>17</v>
      </c>
    </row>
    <row r="37" spans="1:3" x14ac:dyDescent="0.25">
      <c r="C37" s="60"/>
    </row>
    <row r="38" spans="1:3" x14ac:dyDescent="0.25">
      <c r="C38" s="60"/>
    </row>
    <row r="39" spans="1:3" x14ac:dyDescent="0.25">
      <c r="A39" s="3" t="s">
        <v>14</v>
      </c>
      <c r="C39" s="60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4"/>
  <sheetViews>
    <sheetView topLeftCell="A31" zoomScaleNormal="100" workbookViewId="0">
      <selection activeCell="D52" sqref="D52"/>
    </sheetView>
  </sheetViews>
  <sheetFormatPr defaultRowHeight="12" x14ac:dyDescent="0.2"/>
  <cols>
    <col min="1" max="1" width="64.140625" style="86" customWidth="1"/>
    <col min="2" max="2" width="16.28515625" style="86" customWidth="1"/>
    <col min="3" max="3" width="19" style="86" customWidth="1"/>
    <col min="4" max="4" width="15.7109375" style="86" customWidth="1"/>
    <col min="5" max="256" width="9.140625" style="86"/>
    <col min="257" max="257" width="64.140625" style="86" customWidth="1"/>
    <col min="258" max="258" width="16.28515625" style="86" customWidth="1"/>
    <col min="259" max="259" width="19" style="86" customWidth="1"/>
    <col min="260" max="260" width="15.7109375" style="86" customWidth="1"/>
    <col min="261" max="512" width="9.140625" style="86"/>
    <col min="513" max="513" width="64.140625" style="86" customWidth="1"/>
    <col min="514" max="514" width="16.28515625" style="86" customWidth="1"/>
    <col min="515" max="515" width="19" style="86" customWidth="1"/>
    <col min="516" max="516" width="15.7109375" style="86" customWidth="1"/>
    <col min="517" max="768" width="9.140625" style="86"/>
    <col min="769" max="769" width="64.140625" style="86" customWidth="1"/>
    <col min="770" max="770" width="16.28515625" style="86" customWidth="1"/>
    <col min="771" max="771" width="19" style="86" customWidth="1"/>
    <col min="772" max="772" width="15.7109375" style="86" customWidth="1"/>
    <col min="773" max="1024" width="9.140625" style="86"/>
    <col min="1025" max="1025" width="64.140625" style="86" customWidth="1"/>
    <col min="1026" max="1026" width="16.28515625" style="86" customWidth="1"/>
    <col min="1027" max="1027" width="19" style="86" customWidth="1"/>
    <col min="1028" max="1028" width="15.7109375" style="86" customWidth="1"/>
    <col min="1029" max="1280" width="9.140625" style="86"/>
    <col min="1281" max="1281" width="64.140625" style="86" customWidth="1"/>
    <col min="1282" max="1282" width="16.28515625" style="86" customWidth="1"/>
    <col min="1283" max="1283" width="19" style="86" customWidth="1"/>
    <col min="1284" max="1284" width="15.7109375" style="86" customWidth="1"/>
    <col min="1285" max="1536" width="9.140625" style="86"/>
    <col min="1537" max="1537" width="64.140625" style="86" customWidth="1"/>
    <col min="1538" max="1538" width="16.28515625" style="86" customWidth="1"/>
    <col min="1539" max="1539" width="19" style="86" customWidth="1"/>
    <col min="1540" max="1540" width="15.7109375" style="86" customWidth="1"/>
    <col min="1541" max="1792" width="9.140625" style="86"/>
    <col min="1793" max="1793" width="64.140625" style="86" customWidth="1"/>
    <col min="1794" max="1794" width="16.28515625" style="86" customWidth="1"/>
    <col min="1795" max="1795" width="19" style="86" customWidth="1"/>
    <col min="1796" max="1796" width="15.7109375" style="86" customWidth="1"/>
    <col min="1797" max="2048" width="9.140625" style="86"/>
    <col min="2049" max="2049" width="64.140625" style="86" customWidth="1"/>
    <col min="2050" max="2050" width="16.28515625" style="86" customWidth="1"/>
    <col min="2051" max="2051" width="19" style="86" customWidth="1"/>
    <col min="2052" max="2052" width="15.7109375" style="86" customWidth="1"/>
    <col min="2053" max="2304" width="9.140625" style="86"/>
    <col min="2305" max="2305" width="64.140625" style="86" customWidth="1"/>
    <col min="2306" max="2306" width="16.28515625" style="86" customWidth="1"/>
    <col min="2307" max="2307" width="19" style="86" customWidth="1"/>
    <col min="2308" max="2308" width="15.7109375" style="86" customWidth="1"/>
    <col min="2309" max="2560" width="9.140625" style="86"/>
    <col min="2561" max="2561" width="64.140625" style="86" customWidth="1"/>
    <col min="2562" max="2562" width="16.28515625" style="86" customWidth="1"/>
    <col min="2563" max="2563" width="19" style="86" customWidth="1"/>
    <col min="2564" max="2564" width="15.7109375" style="86" customWidth="1"/>
    <col min="2565" max="2816" width="9.140625" style="86"/>
    <col min="2817" max="2817" width="64.140625" style="86" customWidth="1"/>
    <col min="2818" max="2818" width="16.28515625" style="86" customWidth="1"/>
    <col min="2819" max="2819" width="19" style="86" customWidth="1"/>
    <col min="2820" max="2820" width="15.7109375" style="86" customWidth="1"/>
    <col min="2821" max="3072" width="9.140625" style="86"/>
    <col min="3073" max="3073" width="64.140625" style="86" customWidth="1"/>
    <col min="3074" max="3074" width="16.28515625" style="86" customWidth="1"/>
    <col min="3075" max="3075" width="19" style="86" customWidth="1"/>
    <col min="3076" max="3076" width="15.7109375" style="86" customWidth="1"/>
    <col min="3077" max="3328" width="9.140625" style="86"/>
    <col min="3329" max="3329" width="64.140625" style="86" customWidth="1"/>
    <col min="3330" max="3330" width="16.28515625" style="86" customWidth="1"/>
    <col min="3331" max="3331" width="19" style="86" customWidth="1"/>
    <col min="3332" max="3332" width="15.7109375" style="86" customWidth="1"/>
    <col min="3333" max="3584" width="9.140625" style="86"/>
    <col min="3585" max="3585" width="64.140625" style="86" customWidth="1"/>
    <col min="3586" max="3586" width="16.28515625" style="86" customWidth="1"/>
    <col min="3587" max="3587" width="19" style="86" customWidth="1"/>
    <col min="3588" max="3588" width="15.7109375" style="86" customWidth="1"/>
    <col min="3589" max="3840" width="9.140625" style="86"/>
    <col min="3841" max="3841" width="64.140625" style="86" customWidth="1"/>
    <col min="3842" max="3842" width="16.28515625" style="86" customWidth="1"/>
    <col min="3843" max="3843" width="19" style="86" customWidth="1"/>
    <col min="3844" max="3844" width="15.7109375" style="86" customWidth="1"/>
    <col min="3845" max="4096" width="9.140625" style="86"/>
    <col min="4097" max="4097" width="64.140625" style="86" customWidth="1"/>
    <col min="4098" max="4098" width="16.28515625" style="86" customWidth="1"/>
    <col min="4099" max="4099" width="19" style="86" customWidth="1"/>
    <col min="4100" max="4100" width="15.7109375" style="86" customWidth="1"/>
    <col min="4101" max="4352" width="9.140625" style="86"/>
    <col min="4353" max="4353" width="64.140625" style="86" customWidth="1"/>
    <col min="4354" max="4354" width="16.28515625" style="86" customWidth="1"/>
    <col min="4355" max="4355" width="19" style="86" customWidth="1"/>
    <col min="4356" max="4356" width="15.7109375" style="86" customWidth="1"/>
    <col min="4357" max="4608" width="9.140625" style="86"/>
    <col min="4609" max="4609" width="64.140625" style="86" customWidth="1"/>
    <col min="4610" max="4610" width="16.28515625" style="86" customWidth="1"/>
    <col min="4611" max="4611" width="19" style="86" customWidth="1"/>
    <col min="4612" max="4612" width="15.7109375" style="86" customWidth="1"/>
    <col min="4613" max="4864" width="9.140625" style="86"/>
    <col min="4865" max="4865" width="64.140625" style="86" customWidth="1"/>
    <col min="4866" max="4866" width="16.28515625" style="86" customWidth="1"/>
    <col min="4867" max="4867" width="19" style="86" customWidth="1"/>
    <col min="4868" max="4868" width="15.7109375" style="86" customWidth="1"/>
    <col min="4869" max="5120" width="9.140625" style="86"/>
    <col min="5121" max="5121" width="64.140625" style="86" customWidth="1"/>
    <col min="5122" max="5122" width="16.28515625" style="86" customWidth="1"/>
    <col min="5123" max="5123" width="19" style="86" customWidth="1"/>
    <col min="5124" max="5124" width="15.7109375" style="86" customWidth="1"/>
    <col min="5125" max="5376" width="9.140625" style="86"/>
    <col min="5377" max="5377" width="64.140625" style="86" customWidth="1"/>
    <col min="5378" max="5378" width="16.28515625" style="86" customWidth="1"/>
    <col min="5379" max="5379" width="19" style="86" customWidth="1"/>
    <col min="5380" max="5380" width="15.7109375" style="86" customWidth="1"/>
    <col min="5381" max="5632" width="9.140625" style="86"/>
    <col min="5633" max="5633" width="64.140625" style="86" customWidth="1"/>
    <col min="5634" max="5634" width="16.28515625" style="86" customWidth="1"/>
    <col min="5635" max="5635" width="19" style="86" customWidth="1"/>
    <col min="5636" max="5636" width="15.7109375" style="86" customWidth="1"/>
    <col min="5637" max="5888" width="9.140625" style="86"/>
    <col min="5889" max="5889" width="64.140625" style="86" customWidth="1"/>
    <col min="5890" max="5890" width="16.28515625" style="86" customWidth="1"/>
    <col min="5891" max="5891" width="19" style="86" customWidth="1"/>
    <col min="5892" max="5892" width="15.7109375" style="86" customWidth="1"/>
    <col min="5893" max="6144" width="9.140625" style="86"/>
    <col min="6145" max="6145" width="64.140625" style="86" customWidth="1"/>
    <col min="6146" max="6146" width="16.28515625" style="86" customWidth="1"/>
    <col min="6147" max="6147" width="19" style="86" customWidth="1"/>
    <col min="6148" max="6148" width="15.7109375" style="86" customWidth="1"/>
    <col min="6149" max="6400" width="9.140625" style="86"/>
    <col min="6401" max="6401" width="64.140625" style="86" customWidth="1"/>
    <col min="6402" max="6402" width="16.28515625" style="86" customWidth="1"/>
    <col min="6403" max="6403" width="19" style="86" customWidth="1"/>
    <col min="6404" max="6404" width="15.7109375" style="86" customWidth="1"/>
    <col min="6405" max="6656" width="9.140625" style="86"/>
    <col min="6657" max="6657" width="64.140625" style="86" customWidth="1"/>
    <col min="6658" max="6658" width="16.28515625" style="86" customWidth="1"/>
    <col min="6659" max="6659" width="19" style="86" customWidth="1"/>
    <col min="6660" max="6660" width="15.7109375" style="86" customWidth="1"/>
    <col min="6661" max="6912" width="9.140625" style="86"/>
    <col min="6913" max="6913" width="64.140625" style="86" customWidth="1"/>
    <col min="6914" max="6914" width="16.28515625" style="86" customWidth="1"/>
    <col min="6915" max="6915" width="19" style="86" customWidth="1"/>
    <col min="6916" max="6916" width="15.7109375" style="86" customWidth="1"/>
    <col min="6917" max="7168" width="9.140625" style="86"/>
    <col min="7169" max="7169" width="64.140625" style="86" customWidth="1"/>
    <col min="7170" max="7170" width="16.28515625" style="86" customWidth="1"/>
    <col min="7171" max="7171" width="19" style="86" customWidth="1"/>
    <col min="7172" max="7172" width="15.7109375" style="86" customWidth="1"/>
    <col min="7173" max="7424" width="9.140625" style="86"/>
    <col min="7425" max="7425" width="64.140625" style="86" customWidth="1"/>
    <col min="7426" max="7426" width="16.28515625" style="86" customWidth="1"/>
    <col min="7427" max="7427" width="19" style="86" customWidth="1"/>
    <col min="7428" max="7428" width="15.7109375" style="86" customWidth="1"/>
    <col min="7429" max="7680" width="9.140625" style="86"/>
    <col min="7681" max="7681" width="64.140625" style="86" customWidth="1"/>
    <col min="7682" max="7682" width="16.28515625" style="86" customWidth="1"/>
    <col min="7683" max="7683" width="19" style="86" customWidth="1"/>
    <col min="7684" max="7684" width="15.7109375" style="86" customWidth="1"/>
    <col min="7685" max="7936" width="9.140625" style="86"/>
    <col min="7937" max="7937" width="64.140625" style="86" customWidth="1"/>
    <col min="7938" max="7938" width="16.28515625" style="86" customWidth="1"/>
    <col min="7939" max="7939" width="19" style="86" customWidth="1"/>
    <col min="7940" max="7940" width="15.7109375" style="86" customWidth="1"/>
    <col min="7941" max="8192" width="9.140625" style="86"/>
    <col min="8193" max="8193" width="64.140625" style="86" customWidth="1"/>
    <col min="8194" max="8194" width="16.28515625" style="86" customWidth="1"/>
    <col min="8195" max="8195" width="19" style="86" customWidth="1"/>
    <col min="8196" max="8196" width="15.7109375" style="86" customWidth="1"/>
    <col min="8197" max="8448" width="9.140625" style="86"/>
    <col min="8449" max="8449" width="64.140625" style="86" customWidth="1"/>
    <col min="8450" max="8450" width="16.28515625" style="86" customWidth="1"/>
    <col min="8451" max="8451" width="19" style="86" customWidth="1"/>
    <col min="8452" max="8452" width="15.7109375" style="86" customWidth="1"/>
    <col min="8453" max="8704" width="9.140625" style="86"/>
    <col min="8705" max="8705" width="64.140625" style="86" customWidth="1"/>
    <col min="8706" max="8706" width="16.28515625" style="86" customWidth="1"/>
    <col min="8707" max="8707" width="19" style="86" customWidth="1"/>
    <col min="8708" max="8708" width="15.7109375" style="86" customWidth="1"/>
    <col min="8709" max="8960" width="9.140625" style="86"/>
    <col min="8961" max="8961" width="64.140625" style="86" customWidth="1"/>
    <col min="8962" max="8962" width="16.28515625" style="86" customWidth="1"/>
    <col min="8963" max="8963" width="19" style="86" customWidth="1"/>
    <col min="8964" max="8964" width="15.7109375" style="86" customWidth="1"/>
    <col min="8965" max="9216" width="9.140625" style="86"/>
    <col min="9217" max="9217" width="64.140625" style="86" customWidth="1"/>
    <col min="9218" max="9218" width="16.28515625" style="86" customWidth="1"/>
    <col min="9219" max="9219" width="19" style="86" customWidth="1"/>
    <col min="9220" max="9220" width="15.7109375" style="86" customWidth="1"/>
    <col min="9221" max="9472" width="9.140625" style="86"/>
    <col min="9473" max="9473" width="64.140625" style="86" customWidth="1"/>
    <col min="9474" max="9474" width="16.28515625" style="86" customWidth="1"/>
    <col min="9475" max="9475" width="19" style="86" customWidth="1"/>
    <col min="9476" max="9476" width="15.7109375" style="86" customWidth="1"/>
    <col min="9477" max="9728" width="9.140625" style="86"/>
    <col min="9729" max="9729" width="64.140625" style="86" customWidth="1"/>
    <col min="9730" max="9730" width="16.28515625" style="86" customWidth="1"/>
    <col min="9731" max="9731" width="19" style="86" customWidth="1"/>
    <col min="9732" max="9732" width="15.7109375" style="86" customWidth="1"/>
    <col min="9733" max="9984" width="9.140625" style="86"/>
    <col min="9985" max="9985" width="64.140625" style="86" customWidth="1"/>
    <col min="9986" max="9986" width="16.28515625" style="86" customWidth="1"/>
    <col min="9987" max="9987" width="19" style="86" customWidth="1"/>
    <col min="9988" max="9988" width="15.7109375" style="86" customWidth="1"/>
    <col min="9989" max="10240" width="9.140625" style="86"/>
    <col min="10241" max="10241" width="64.140625" style="86" customWidth="1"/>
    <col min="10242" max="10242" width="16.28515625" style="86" customWidth="1"/>
    <col min="10243" max="10243" width="19" style="86" customWidth="1"/>
    <col min="10244" max="10244" width="15.7109375" style="86" customWidth="1"/>
    <col min="10245" max="10496" width="9.140625" style="86"/>
    <col min="10497" max="10497" width="64.140625" style="86" customWidth="1"/>
    <col min="10498" max="10498" width="16.28515625" style="86" customWidth="1"/>
    <col min="10499" max="10499" width="19" style="86" customWidth="1"/>
    <col min="10500" max="10500" width="15.7109375" style="86" customWidth="1"/>
    <col min="10501" max="10752" width="9.140625" style="86"/>
    <col min="10753" max="10753" width="64.140625" style="86" customWidth="1"/>
    <col min="10754" max="10754" width="16.28515625" style="86" customWidth="1"/>
    <col min="10755" max="10755" width="19" style="86" customWidth="1"/>
    <col min="10756" max="10756" width="15.7109375" style="86" customWidth="1"/>
    <col min="10757" max="11008" width="9.140625" style="86"/>
    <col min="11009" max="11009" width="64.140625" style="86" customWidth="1"/>
    <col min="11010" max="11010" width="16.28515625" style="86" customWidth="1"/>
    <col min="11011" max="11011" width="19" style="86" customWidth="1"/>
    <col min="11012" max="11012" width="15.7109375" style="86" customWidth="1"/>
    <col min="11013" max="11264" width="9.140625" style="86"/>
    <col min="11265" max="11265" width="64.140625" style="86" customWidth="1"/>
    <col min="11266" max="11266" width="16.28515625" style="86" customWidth="1"/>
    <col min="11267" max="11267" width="19" style="86" customWidth="1"/>
    <col min="11268" max="11268" width="15.7109375" style="86" customWidth="1"/>
    <col min="11269" max="11520" width="9.140625" style="86"/>
    <col min="11521" max="11521" width="64.140625" style="86" customWidth="1"/>
    <col min="11522" max="11522" width="16.28515625" style="86" customWidth="1"/>
    <col min="11523" max="11523" width="19" style="86" customWidth="1"/>
    <col min="11524" max="11524" width="15.7109375" style="86" customWidth="1"/>
    <col min="11525" max="11776" width="9.140625" style="86"/>
    <col min="11777" max="11777" width="64.140625" style="86" customWidth="1"/>
    <col min="11778" max="11778" width="16.28515625" style="86" customWidth="1"/>
    <col min="11779" max="11779" width="19" style="86" customWidth="1"/>
    <col min="11780" max="11780" width="15.7109375" style="86" customWidth="1"/>
    <col min="11781" max="12032" width="9.140625" style="86"/>
    <col min="12033" max="12033" width="64.140625" style="86" customWidth="1"/>
    <col min="12034" max="12034" width="16.28515625" style="86" customWidth="1"/>
    <col min="12035" max="12035" width="19" style="86" customWidth="1"/>
    <col min="12036" max="12036" width="15.7109375" style="86" customWidth="1"/>
    <col min="12037" max="12288" width="9.140625" style="86"/>
    <col min="12289" max="12289" width="64.140625" style="86" customWidth="1"/>
    <col min="12290" max="12290" width="16.28515625" style="86" customWidth="1"/>
    <col min="12291" max="12291" width="19" style="86" customWidth="1"/>
    <col min="12292" max="12292" width="15.7109375" style="86" customWidth="1"/>
    <col min="12293" max="12544" width="9.140625" style="86"/>
    <col min="12545" max="12545" width="64.140625" style="86" customWidth="1"/>
    <col min="12546" max="12546" width="16.28515625" style="86" customWidth="1"/>
    <col min="12547" max="12547" width="19" style="86" customWidth="1"/>
    <col min="12548" max="12548" width="15.7109375" style="86" customWidth="1"/>
    <col min="12549" max="12800" width="9.140625" style="86"/>
    <col min="12801" max="12801" width="64.140625" style="86" customWidth="1"/>
    <col min="12802" max="12802" width="16.28515625" style="86" customWidth="1"/>
    <col min="12803" max="12803" width="19" style="86" customWidth="1"/>
    <col min="12804" max="12804" width="15.7109375" style="86" customWidth="1"/>
    <col min="12805" max="13056" width="9.140625" style="86"/>
    <col min="13057" max="13057" width="64.140625" style="86" customWidth="1"/>
    <col min="13058" max="13058" width="16.28515625" style="86" customWidth="1"/>
    <col min="13059" max="13059" width="19" style="86" customWidth="1"/>
    <col min="13060" max="13060" width="15.7109375" style="86" customWidth="1"/>
    <col min="13061" max="13312" width="9.140625" style="86"/>
    <col min="13313" max="13313" width="64.140625" style="86" customWidth="1"/>
    <col min="13314" max="13314" width="16.28515625" style="86" customWidth="1"/>
    <col min="13315" max="13315" width="19" style="86" customWidth="1"/>
    <col min="13316" max="13316" width="15.7109375" style="86" customWidth="1"/>
    <col min="13317" max="13568" width="9.140625" style="86"/>
    <col min="13569" max="13569" width="64.140625" style="86" customWidth="1"/>
    <col min="13570" max="13570" width="16.28515625" style="86" customWidth="1"/>
    <col min="13571" max="13571" width="19" style="86" customWidth="1"/>
    <col min="13572" max="13572" width="15.7109375" style="86" customWidth="1"/>
    <col min="13573" max="13824" width="9.140625" style="86"/>
    <col min="13825" max="13825" width="64.140625" style="86" customWidth="1"/>
    <col min="13826" max="13826" width="16.28515625" style="86" customWidth="1"/>
    <col min="13827" max="13827" width="19" style="86" customWidth="1"/>
    <col min="13828" max="13828" width="15.7109375" style="86" customWidth="1"/>
    <col min="13829" max="14080" width="9.140625" style="86"/>
    <col min="14081" max="14081" width="64.140625" style="86" customWidth="1"/>
    <col min="14082" max="14082" width="16.28515625" style="86" customWidth="1"/>
    <col min="14083" max="14083" width="19" style="86" customWidth="1"/>
    <col min="14084" max="14084" width="15.7109375" style="86" customWidth="1"/>
    <col min="14085" max="14336" width="9.140625" style="86"/>
    <col min="14337" max="14337" width="64.140625" style="86" customWidth="1"/>
    <col min="14338" max="14338" width="16.28515625" style="86" customWidth="1"/>
    <col min="14339" max="14339" width="19" style="86" customWidth="1"/>
    <col min="14340" max="14340" width="15.7109375" style="86" customWidth="1"/>
    <col min="14341" max="14592" width="9.140625" style="86"/>
    <col min="14593" max="14593" width="64.140625" style="86" customWidth="1"/>
    <col min="14594" max="14594" width="16.28515625" style="86" customWidth="1"/>
    <col min="14595" max="14595" width="19" style="86" customWidth="1"/>
    <col min="14596" max="14596" width="15.7109375" style="86" customWidth="1"/>
    <col min="14597" max="14848" width="9.140625" style="86"/>
    <col min="14849" max="14849" width="64.140625" style="86" customWidth="1"/>
    <col min="14850" max="14850" width="16.28515625" style="86" customWidth="1"/>
    <col min="14851" max="14851" width="19" style="86" customWidth="1"/>
    <col min="14852" max="14852" width="15.7109375" style="86" customWidth="1"/>
    <col min="14853" max="15104" width="9.140625" style="86"/>
    <col min="15105" max="15105" width="64.140625" style="86" customWidth="1"/>
    <col min="15106" max="15106" width="16.28515625" style="86" customWidth="1"/>
    <col min="15107" max="15107" width="19" style="86" customWidth="1"/>
    <col min="15108" max="15108" width="15.7109375" style="86" customWidth="1"/>
    <col min="15109" max="15360" width="9.140625" style="86"/>
    <col min="15361" max="15361" width="64.140625" style="86" customWidth="1"/>
    <col min="15362" max="15362" width="16.28515625" style="86" customWidth="1"/>
    <col min="15363" max="15363" width="19" style="86" customWidth="1"/>
    <col min="15364" max="15364" width="15.7109375" style="86" customWidth="1"/>
    <col min="15365" max="15616" width="9.140625" style="86"/>
    <col min="15617" max="15617" width="64.140625" style="86" customWidth="1"/>
    <col min="15618" max="15618" width="16.28515625" style="86" customWidth="1"/>
    <col min="15619" max="15619" width="19" style="86" customWidth="1"/>
    <col min="15620" max="15620" width="15.7109375" style="86" customWidth="1"/>
    <col min="15621" max="15872" width="9.140625" style="86"/>
    <col min="15873" max="15873" width="64.140625" style="86" customWidth="1"/>
    <col min="15874" max="15874" width="16.28515625" style="86" customWidth="1"/>
    <col min="15875" max="15875" width="19" style="86" customWidth="1"/>
    <col min="15876" max="15876" width="15.7109375" style="86" customWidth="1"/>
    <col min="15877" max="16128" width="9.140625" style="86"/>
    <col min="16129" max="16129" width="64.140625" style="86" customWidth="1"/>
    <col min="16130" max="16130" width="16.28515625" style="86" customWidth="1"/>
    <col min="16131" max="16131" width="19" style="86" customWidth="1"/>
    <col min="16132" max="16132" width="15.7109375" style="86" customWidth="1"/>
    <col min="16133" max="16384" width="9.140625" style="86"/>
  </cols>
  <sheetData>
    <row r="1" spans="1:3" ht="12.75" x14ac:dyDescent="0.2">
      <c r="A1" s="84"/>
      <c r="B1" s="85"/>
      <c r="C1" s="85"/>
    </row>
    <row r="2" spans="1:3" x14ac:dyDescent="0.2">
      <c r="A2" s="87" t="s">
        <v>67</v>
      </c>
      <c r="B2" s="88"/>
      <c r="C2" s="88"/>
    </row>
    <row r="3" spans="1:3" x14ac:dyDescent="0.2">
      <c r="A3" s="87" t="s">
        <v>68</v>
      </c>
      <c r="B3" s="88"/>
      <c r="C3" s="89"/>
    </row>
    <row r="5" spans="1:3" ht="37.5" customHeight="1" x14ac:dyDescent="0.2">
      <c r="A5" s="90"/>
      <c r="B5" s="91" t="s">
        <v>69</v>
      </c>
      <c r="C5" s="91" t="s">
        <v>70</v>
      </c>
    </row>
    <row r="6" spans="1:3" x14ac:dyDescent="0.2">
      <c r="A6" s="90" t="s">
        <v>71</v>
      </c>
      <c r="B6" s="92" t="s">
        <v>72</v>
      </c>
      <c r="C6" s="92" t="s">
        <v>72</v>
      </c>
    </row>
    <row r="7" spans="1:3" x14ac:dyDescent="0.2">
      <c r="A7" s="93" t="s">
        <v>73</v>
      </c>
      <c r="B7" s="94">
        <v>1241901</v>
      </c>
      <c r="C7" s="94">
        <v>1171673</v>
      </c>
    </row>
    <row r="8" spans="1:3" x14ac:dyDescent="0.2">
      <c r="A8" s="93" t="s">
        <v>74</v>
      </c>
      <c r="B8" s="94">
        <v>-680840</v>
      </c>
      <c r="C8" s="94">
        <v>-577283</v>
      </c>
    </row>
    <row r="9" spans="1:3" x14ac:dyDescent="0.2">
      <c r="A9" s="93" t="s">
        <v>75</v>
      </c>
      <c r="B9" s="94">
        <v>277546</v>
      </c>
      <c r="C9" s="94">
        <v>248767</v>
      </c>
    </row>
    <row r="10" spans="1:3" x14ac:dyDescent="0.2">
      <c r="A10" s="93" t="s">
        <v>76</v>
      </c>
      <c r="B10" s="94">
        <v>-32570</v>
      </c>
      <c r="C10" s="94">
        <v>-28434</v>
      </c>
    </row>
    <row r="11" spans="1:3" x14ac:dyDescent="0.2">
      <c r="A11" s="93" t="s">
        <v>77</v>
      </c>
      <c r="B11" s="94">
        <v>168275</v>
      </c>
      <c r="C11" s="94">
        <v>146360</v>
      </c>
    </row>
    <row r="12" spans="1:3" ht="36" x14ac:dyDescent="0.2">
      <c r="A12" s="95" t="s">
        <v>78</v>
      </c>
      <c r="B12" s="94">
        <v>0</v>
      </c>
      <c r="C12" s="94">
        <v>0</v>
      </c>
    </row>
    <row r="13" spans="1:3" x14ac:dyDescent="0.2">
      <c r="A13" s="95" t="s">
        <v>79</v>
      </c>
      <c r="B13" s="94">
        <v>2943</v>
      </c>
      <c r="C13" s="94">
        <v>455</v>
      </c>
    </row>
    <row r="14" spans="1:3" x14ac:dyDescent="0.2">
      <c r="A14" s="95" t="s">
        <v>80</v>
      </c>
      <c r="B14" s="96">
        <v>-702114</v>
      </c>
      <c r="C14" s="96">
        <v>-711787</v>
      </c>
    </row>
    <row r="15" spans="1:3" ht="24" x14ac:dyDescent="0.2">
      <c r="A15" s="97" t="s">
        <v>81</v>
      </c>
      <c r="B15" s="94">
        <f>SUM(B7:B14)</f>
        <v>275141</v>
      </c>
      <c r="C15" s="94">
        <f>SUM(C7:C14)</f>
        <v>249751</v>
      </c>
    </row>
    <row r="16" spans="1:3" x14ac:dyDescent="0.2">
      <c r="A16" s="95" t="s">
        <v>82</v>
      </c>
      <c r="B16" s="98"/>
      <c r="C16" s="98"/>
    </row>
    <row r="17" spans="1:3" x14ac:dyDescent="0.2">
      <c r="A17" s="99" t="s">
        <v>83</v>
      </c>
      <c r="B17" s="94"/>
      <c r="C17" s="94"/>
    </row>
    <row r="18" spans="1:3" ht="24" x14ac:dyDescent="0.2">
      <c r="A18" s="100" t="s">
        <v>4</v>
      </c>
      <c r="B18" s="94">
        <v>5905</v>
      </c>
      <c r="C18" s="94">
        <v>0</v>
      </c>
    </row>
    <row r="19" spans="1:3" x14ac:dyDescent="0.2">
      <c r="A19" s="93" t="s">
        <v>84</v>
      </c>
      <c r="B19" s="94">
        <v>0</v>
      </c>
      <c r="C19" s="94">
        <v>0</v>
      </c>
    </row>
    <row r="20" spans="1:3" x14ac:dyDescent="0.2">
      <c r="A20" s="101" t="s">
        <v>85</v>
      </c>
      <c r="B20" s="94">
        <v>201977</v>
      </c>
      <c r="C20" s="94">
        <v>-391222</v>
      </c>
    </row>
    <row r="21" spans="1:3" x14ac:dyDescent="0.2">
      <c r="A21" s="95" t="s">
        <v>86</v>
      </c>
      <c r="B21" s="102">
        <v>-875583</v>
      </c>
      <c r="C21" s="94">
        <v>499661</v>
      </c>
    </row>
    <row r="22" spans="1:3" x14ac:dyDescent="0.2">
      <c r="A22" s="95" t="s">
        <v>2</v>
      </c>
      <c r="B22" s="94">
        <v>-99920</v>
      </c>
      <c r="C22" s="94">
        <v>-15933</v>
      </c>
    </row>
    <row r="23" spans="1:3" x14ac:dyDescent="0.2">
      <c r="A23" s="99" t="s">
        <v>87</v>
      </c>
      <c r="B23" s="94"/>
      <c r="C23" s="94"/>
    </row>
    <row r="24" spans="1:3" x14ac:dyDescent="0.2">
      <c r="A24" s="95" t="s">
        <v>88</v>
      </c>
      <c r="B24" s="94">
        <v>-790474</v>
      </c>
      <c r="C24" s="94">
        <v>26578</v>
      </c>
    </row>
    <row r="25" spans="1:3" ht="19.5" customHeight="1" x14ac:dyDescent="0.2">
      <c r="A25" s="95" t="s">
        <v>89</v>
      </c>
      <c r="B25" s="94">
        <v>459902</v>
      </c>
      <c r="C25" s="94">
        <v>1828408</v>
      </c>
    </row>
    <row r="26" spans="1:3" ht="24" x14ac:dyDescent="0.2">
      <c r="A26" s="100" t="s">
        <v>4</v>
      </c>
      <c r="B26" s="94">
        <v>-6945</v>
      </c>
      <c r="C26" s="94">
        <v>-54683</v>
      </c>
    </row>
    <row r="27" spans="1:3" ht="12.75" thickBot="1" x14ac:dyDescent="0.25">
      <c r="A27" s="95" t="s">
        <v>5</v>
      </c>
      <c r="B27" s="103">
        <v>-24559</v>
      </c>
      <c r="C27" s="103">
        <v>18548</v>
      </c>
    </row>
    <row r="28" spans="1:3" ht="24" x14ac:dyDescent="0.2">
      <c r="A28" s="104" t="s">
        <v>90</v>
      </c>
      <c r="B28" s="98">
        <f>SUM(B15:B27)</f>
        <v>-854556</v>
      </c>
      <c r="C28" s="98">
        <f>SUM(C15:C27)</f>
        <v>2161108</v>
      </c>
    </row>
    <row r="29" spans="1:3" ht="12.75" thickBot="1" x14ac:dyDescent="0.25">
      <c r="A29" s="105" t="s">
        <v>91</v>
      </c>
      <c r="B29" s="103">
        <v>-4000</v>
      </c>
      <c r="C29" s="103">
        <v>-12120</v>
      </c>
    </row>
    <row r="30" spans="1:3" ht="12.75" thickBot="1" x14ac:dyDescent="0.25">
      <c r="A30" s="106" t="s">
        <v>92</v>
      </c>
      <c r="B30" s="107">
        <f>B28+B29</f>
        <v>-858556</v>
      </c>
      <c r="C30" s="107">
        <f>C28+C29</f>
        <v>2148988</v>
      </c>
    </row>
    <row r="31" spans="1:3" x14ac:dyDescent="0.2">
      <c r="A31" s="108" t="s">
        <v>93</v>
      </c>
      <c r="B31" s="98"/>
      <c r="C31" s="98"/>
    </row>
    <row r="32" spans="1:3" x14ac:dyDescent="0.2">
      <c r="A32" s="109" t="s">
        <v>94</v>
      </c>
      <c r="B32" s="102">
        <v>-71295</v>
      </c>
      <c r="C32" s="94">
        <v>-133383</v>
      </c>
    </row>
    <row r="33" spans="1:3" x14ac:dyDescent="0.2">
      <c r="A33" s="109" t="s">
        <v>95</v>
      </c>
      <c r="B33" s="102">
        <v>473</v>
      </c>
      <c r="C33" s="94">
        <v>1070</v>
      </c>
    </row>
    <row r="34" spans="1:3" x14ac:dyDescent="0.2">
      <c r="A34" s="109" t="s">
        <v>96</v>
      </c>
      <c r="B34" s="94">
        <v>-974032</v>
      </c>
      <c r="C34" s="94">
        <v>-381468</v>
      </c>
    </row>
    <row r="35" spans="1:3" x14ac:dyDescent="0.2">
      <c r="A35" s="110" t="s">
        <v>97</v>
      </c>
      <c r="B35" s="94">
        <v>483330</v>
      </c>
      <c r="C35" s="102">
        <v>286524</v>
      </c>
    </row>
    <row r="36" spans="1:3" ht="12.75" thickBot="1" x14ac:dyDescent="0.25">
      <c r="A36" s="111" t="s">
        <v>98</v>
      </c>
      <c r="B36" s="103">
        <f>SUM(B32:B35)</f>
        <v>-561524</v>
      </c>
      <c r="C36" s="112">
        <f>SUM(C32:C35)</f>
        <v>-227257</v>
      </c>
    </row>
    <row r="37" spans="1:3" x14ac:dyDescent="0.2">
      <c r="A37" s="90" t="s">
        <v>99</v>
      </c>
      <c r="B37" s="98"/>
      <c r="C37" s="94"/>
    </row>
    <row r="38" spans="1:3" x14ac:dyDescent="0.2">
      <c r="A38" s="109" t="s">
        <v>100</v>
      </c>
      <c r="B38" s="94">
        <v>805787</v>
      </c>
      <c r="C38" s="94">
        <v>68387</v>
      </c>
    </row>
    <row r="39" spans="1:3" x14ac:dyDescent="0.2">
      <c r="A39" s="109" t="s">
        <v>101</v>
      </c>
      <c r="B39" s="102">
        <v>-148918</v>
      </c>
      <c r="C39" s="102">
        <v>-296870</v>
      </c>
    </row>
    <row r="40" spans="1:3" x14ac:dyDescent="0.2">
      <c r="A40" s="113" t="s">
        <v>102</v>
      </c>
      <c r="B40" s="114">
        <v>0</v>
      </c>
      <c r="C40" s="102">
        <v>0</v>
      </c>
    </row>
    <row r="41" spans="1:3" x14ac:dyDescent="0.2">
      <c r="A41" s="93" t="s">
        <v>15</v>
      </c>
      <c r="B41" s="114">
        <v>0</v>
      </c>
      <c r="C41" s="114">
        <v>0</v>
      </c>
    </row>
    <row r="42" spans="1:3" ht="12.75" thickBot="1" x14ac:dyDescent="0.25">
      <c r="A42" s="105" t="s">
        <v>103</v>
      </c>
      <c r="B42" s="115">
        <v>-488</v>
      </c>
      <c r="C42" s="115">
        <v>-47030</v>
      </c>
    </row>
    <row r="43" spans="1:3" ht="12.75" thickBot="1" x14ac:dyDescent="0.25">
      <c r="A43" s="106" t="s">
        <v>104</v>
      </c>
      <c r="B43" s="116">
        <f>SUM(B38:B42)</f>
        <v>656381</v>
      </c>
      <c r="C43" s="116">
        <f>SUM(C38:C42)</f>
        <v>-275513</v>
      </c>
    </row>
    <row r="44" spans="1:3" ht="24" x14ac:dyDescent="0.2">
      <c r="A44" s="117" t="s">
        <v>105</v>
      </c>
      <c r="B44" s="94">
        <v>12554</v>
      </c>
      <c r="C44" s="94">
        <v>505211</v>
      </c>
    </row>
    <row r="45" spans="1:3" x14ac:dyDescent="0.2">
      <c r="A45" s="117" t="s">
        <v>106</v>
      </c>
      <c r="B45" s="94">
        <f>B30+B36+B43+B44</f>
        <v>-751145</v>
      </c>
      <c r="C45" s="94">
        <f>C30+C36+C43+C44</f>
        <v>2151429</v>
      </c>
    </row>
    <row r="46" spans="1:3" x14ac:dyDescent="0.2">
      <c r="A46" s="109" t="s">
        <v>107</v>
      </c>
      <c r="B46" s="94">
        <v>4306258</v>
      </c>
      <c r="C46" s="94">
        <v>2154829</v>
      </c>
    </row>
    <row r="47" spans="1:3" x14ac:dyDescent="0.2">
      <c r="A47" s="90" t="s">
        <v>108</v>
      </c>
      <c r="B47" s="118">
        <f>SUM(B45:B46)</f>
        <v>3555113</v>
      </c>
      <c r="C47" s="118">
        <f>SUM(C45:C46)</f>
        <v>4306258</v>
      </c>
    </row>
    <row r="48" spans="1:3" ht="15" x14ac:dyDescent="0.25">
      <c r="A48" s="119"/>
      <c r="B48" s="120"/>
      <c r="C48" s="120"/>
    </row>
    <row r="49" spans="1:231" ht="14.25" x14ac:dyDescent="0.2">
      <c r="A49" s="121"/>
      <c r="B49" s="122"/>
      <c r="C49" s="3"/>
      <c r="D49" s="121"/>
      <c r="E49" s="121"/>
      <c r="F49" s="123"/>
      <c r="G49" s="123"/>
      <c r="I49" s="121"/>
      <c r="J49" s="123"/>
      <c r="K49" s="123"/>
      <c r="M49" s="121"/>
      <c r="N49" s="123"/>
      <c r="O49" s="123"/>
      <c r="Q49" s="121"/>
      <c r="R49" s="123"/>
      <c r="S49" s="123"/>
      <c r="U49" s="121"/>
      <c r="V49" s="123"/>
      <c r="W49" s="123"/>
      <c r="Y49" s="121"/>
      <c r="Z49" s="123"/>
      <c r="AA49" s="123"/>
      <c r="AC49" s="121"/>
      <c r="AD49" s="123"/>
      <c r="AE49" s="123"/>
      <c r="AG49" s="121"/>
      <c r="AH49" s="123"/>
      <c r="AI49" s="123"/>
      <c r="AK49" s="121"/>
      <c r="AL49" s="123"/>
      <c r="AM49" s="123"/>
      <c r="AO49" s="121"/>
      <c r="AP49" s="123"/>
      <c r="AQ49" s="123"/>
      <c r="AS49" s="121"/>
      <c r="AT49" s="123"/>
      <c r="AU49" s="123"/>
      <c r="AW49" s="121"/>
      <c r="AX49" s="123"/>
      <c r="AY49" s="123"/>
      <c r="BA49" s="121"/>
      <c r="BB49" s="123"/>
      <c r="BC49" s="123"/>
      <c r="BE49" s="121"/>
      <c r="BF49" s="123"/>
      <c r="BG49" s="123"/>
      <c r="BI49" s="121"/>
      <c r="BJ49" s="123"/>
      <c r="BK49" s="123"/>
      <c r="BM49" s="121"/>
      <c r="BN49" s="123"/>
      <c r="BO49" s="123"/>
      <c r="BQ49" s="121"/>
      <c r="BR49" s="123"/>
      <c r="BS49" s="123"/>
      <c r="BU49" s="121"/>
      <c r="BV49" s="123"/>
      <c r="BW49" s="123"/>
      <c r="BY49" s="121"/>
      <c r="BZ49" s="123"/>
      <c r="CA49" s="123"/>
      <c r="CC49" s="121"/>
      <c r="CD49" s="123"/>
      <c r="CE49" s="123"/>
      <c r="CG49" s="121"/>
      <c r="CH49" s="123"/>
      <c r="CI49" s="123"/>
      <c r="CK49" s="121"/>
      <c r="CL49" s="123"/>
      <c r="CM49" s="123"/>
      <c r="CO49" s="121"/>
      <c r="CP49" s="123"/>
      <c r="CQ49" s="123"/>
      <c r="CS49" s="121"/>
      <c r="CT49" s="123"/>
      <c r="CU49" s="123"/>
      <c r="CW49" s="121"/>
      <c r="CX49" s="123"/>
      <c r="CY49" s="123"/>
      <c r="DA49" s="121"/>
      <c r="DB49" s="123"/>
      <c r="DC49" s="123"/>
      <c r="DE49" s="121"/>
      <c r="DF49" s="123"/>
      <c r="DG49" s="123"/>
      <c r="DI49" s="121"/>
      <c r="DJ49" s="123"/>
      <c r="DK49" s="123"/>
      <c r="DM49" s="121"/>
      <c r="DN49" s="123"/>
      <c r="DO49" s="123"/>
      <c r="DQ49" s="121"/>
      <c r="DR49" s="123"/>
      <c r="DS49" s="123"/>
      <c r="DU49" s="121"/>
      <c r="DV49" s="123"/>
      <c r="DW49" s="123"/>
      <c r="DY49" s="121"/>
      <c r="DZ49" s="123"/>
      <c r="EA49" s="123"/>
      <c r="EC49" s="121"/>
      <c r="ED49" s="123"/>
      <c r="EE49" s="123"/>
      <c r="EG49" s="121"/>
      <c r="EH49" s="123"/>
      <c r="EI49" s="123"/>
      <c r="EK49" s="121"/>
      <c r="EL49" s="123"/>
      <c r="EM49" s="123"/>
      <c r="EO49" s="121"/>
      <c r="EP49" s="123"/>
      <c r="EQ49" s="123"/>
      <c r="ES49" s="121"/>
      <c r="ET49" s="123"/>
      <c r="EU49" s="123"/>
      <c r="EW49" s="121"/>
      <c r="EX49" s="123"/>
      <c r="EY49" s="123"/>
      <c r="FA49" s="121"/>
      <c r="FB49" s="123"/>
      <c r="FC49" s="123"/>
      <c r="FE49" s="121"/>
      <c r="FF49" s="123"/>
      <c r="FG49" s="123"/>
      <c r="FI49" s="121"/>
      <c r="FJ49" s="123"/>
      <c r="FK49" s="123"/>
      <c r="FM49" s="121"/>
      <c r="FN49" s="123"/>
      <c r="FO49" s="123"/>
      <c r="FQ49" s="121"/>
      <c r="FR49" s="123"/>
      <c r="FS49" s="123"/>
      <c r="FU49" s="121"/>
      <c r="FV49" s="123"/>
      <c r="FW49" s="123"/>
      <c r="FY49" s="121"/>
      <c r="FZ49" s="123"/>
      <c r="GA49" s="123"/>
      <c r="GC49" s="121"/>
      <c r="GD49" s="123"/>
      <c r="GE49" s="123"/>
      <c r="GG49" s="121"/>
      <c r="GH49" s="123"/>
      <c r="GI49" s="123"/>
      <c r="GK49" s="121"/>
      <c r="GL49" s="123"/>
      <c r="GM49" s="123"/>
      <c r="GO49" s="121"/>
      <c r="GP49" s="123"/>
      <c r="GQ49" s="123"/>
      <c r="GS49" s="121"/>
      <c r="GT49" s="123"/>
      <c r="GU49" s="123"/>
      <c r="GW49" s="121"/>
      <c r="GX49" s="123"/>
      <c r="GY49" s="123"/>
      <c r="HA49" s="121"/>
      <c r="HB49" s="123"/>
      <c r="HC49" s="123"/>
      <c r="HE49" s="121"/>
      <c r="HF49" s="123"/>
      <c r="HG49" s="123"/>
      <c r="HI49" s="121"/>
      <c r="HJ49" s="123"/>
      <c r="HK49" s="123"/>
      <c r="HM49" s="121"/>
      <c r="HN49" s="123"/>
      <c r="HO49" s="123"/>
      <c r="HQ49" s="121"/>
      <c r="HR49" s="123"/>
      <c r="HS49" s="123"/>
      <c r="HU49" s="121"/>
      <c r="HV49" s="123"/>
      <c r="HW49" s="123"/>
    </row>
    <row r="50" spans="1:231" x14ac:dyDescent="0.2">
      <c r="A50" s="86" t="s">
        <v>16</v>
      </c>
      <c r="B50" s="124"/>
      <c r="C50" s="86" t="s">
        <v>17</v>
      </c>
      <c r="F50" s="123"/>
      <c r="G50" s="123"/>
      <c r="J50" s="123"/>
      <c r="K50" s="123"/>
      <c r="N50" s="123"/>
      <c r="O50" s="123"/>
      <c r="R50" s="123"/>
      <c r="S50" s="123"/>
      <c r="V50" s="123"/>
      <c r="W50" s="123"/>
      <c r="Z50" s="123"/>
      <c r="AA50" s="123"/>
      <c r="AD50" s="123"/>
      <c r="AE50" s="123"/>
      <c r="AH50" s="123"/>
      <c r="AI50" s="123"/>
      <c r="AL50" s="123"/>
      <c r="AM50" s="123"/>
      <c r="AP50" s="123"/>
      <c r="AQ50" s="123"/>
      <c r="AT50" s="123"/>
      <c r="AU50" s="123"/>
      <c r="AX50" s="123"/>
      <c r="AY50" s="123"/>
      <c r="BB50" s="123"/>
      <c r="BC50" s="123"/>
      <c r="BF50" s="123"/>
      <c r="BG50" s="123"/>
      <c r="BJ50" s="123"/>
      <c r="BK50" s="123"/>
      <c r="BN50" s="123"/>
      <c r="BO50" s="123"/>
      <c r="BR50" s="123"/>
      <c r="BS50" s="123"/>
      <c r="BV50" s="123"/>
      <c r="BW50" s="123"/>
      <c r="BZ50" s="123"/>
      <c r="CA50" s="123"/>
      <c r="CD50" s="123"/>
      <c r="CE50" s="123"/>
      <c r="CH50" s="123"/>
      <c r="CI50" s="123"/>
      <c r="CL50" s="123"/>
      <c r="CM50" s="123"/>
      <c r="CP50" s="123"/>
      <c r="CQ50" s="123"/>
      <c r="CT50" s="123"/>
      <c r="CU50" s="123"/>
      <c r="CX50" s="123"/>
      <c r="CY50" s="123"/>
      <c r="DB50" s="123"/>
      <c r="DC50" s="123"/>
      <c r="DF50" s="123"/>
      <c r="DG50" s="123"/>
      <c r="DJ50" s="123"/>
      <c r="DK50" s="123"/>
      <c r="DN50" s="123"/>
      <c r="DO50" s="123"/>
      <c r="DR50" s="123"/>
      <c r="DS50" s="123"/>
      <c r="DV50" s="123"/>
      <c r="DW50" s="123"/>
      <c r="DZ50" s="123"/>
      <c r="EA50" s="123"/>
      <c r="ED50" s="123"/>
      <c r="EE50" s="123"/>
      <c r="EH50" s="123"/>
      <c r="EI50" s="123"/>
      <c r="EL50" s="123"/>
      <c r="EM50" s="123"/>
      <c r="EP50" s="123"/>
      <c r="EQ50" s="123"/>
      <c r="ET50" s="123"/>
      <c r="EU50" s="123"/>
      <c r="EX50" s="123"/>
      <c r="EY50" s="123"/>
      <c r="FB50" s="123"/>
      <c r="FC50" s="123"/>
      <c r="FF50" s="123"/>
      <c r="FG50" s="123"/>
      <c r="FJ50" s="123"/>
      <c r="FK50" s="123"/>
      <c r="FN50" s="123"/>
      <c r="FO50" s="123"/>
      <c r="FR50" s="123"/>
      <c r="FS50" s="123"/>
      <c r="FV50" s="123"/>
      <c r="FW50" s="123"/>
      <c r="FZ50" s="123"/>
      <c r="GA50" s="123"/>
      <c r="GD50" s="123"/>
      <c r="GE50" s="123"/>
      <c r="GH50" s="123"/>
      <c r="GI50" s="123"/>
      <c r="GL50" s="123"/>
      <c r="GM50" s="123"/>
      <c r="GP50" s="123"/>
      <c r="GQ50" s="123"/>
      <c r="GT50" s="123"/>
      <c r="GU50" s="123"/>
      <c r="GX50" s="123"/>
      <c r="GY50" s="123"/>
      <c r="HB50" s="123"/>
      <c r="HC50" s="123"/>
      <c r="HF50" s="123"/>
      <c r="HG50" s="123"/>
      <c r="HJ50" s="123"/>
      <c r="HK50" s="123"/>
      <c r="HN50" s="123"/>
      <c r="HO50" s="123"/>
      <c r="HR50" s="123"/>
      <c r="HS50" s="123"/>
      <c r="HV50" s="123"/>
      <c r="HW50" s="123"/>
    </row>
    <row r="51" spans="1:231" x14ac:dyDescent="0.2">
      <c r="B51" s="124"/>
      <c r="F51" s="123"/>
      <c r="G51" s="123"/>
      <c r="J51" s="123"/>
      <c r="K51" s="123"/>
      <c r="N51" s="123"/>
      <c r="O51" s="123"/>
      <c r="R51" s="123"/>
      <c r="S51" s="123"/>
      <c r="V51" s="123"/>
      <c r="W51" s="123"/>
      <c r="Z51" s="123"/>
      <c r="AA51" s="123"/>
      <c r="AD51" s="123"/>
      <c r="AE51" s="123"/>
      <c r="AH51" s="123"/>
      <c r="AI51" s="123"/>
      <c r="AL51" s="123"/>
      <c r="AM51" s="123"/>
      <c r="AP51" s="123"/>
      <c r="AQ51" s="123"/>
      <c r="AT51" s="123"/>
      <c r="AU51" s="123"/>
      <c r="AX51" s="123"/>
      <c r="AY51" s="123"/>
      <c r="BB51" s="123"/>
      <c r="BC51" s="123"/>
      <c r="BF51" s="123"/>
      <c r="BG51" s="123"/>
      <c r="BJ51" s="123"/>
      <c r="BK51" s="123"/>
      <c r="BN51" s="123"/>
      <c r="BO51" s="123"/>
      <c r="BR51" s="123"/>
      <c r="BS51" s="123"/>
      <c r="BV51" s="123"/>
      <c r="BW51" s="123"/>
      <c r="BZ51" s="123"/>
      <c r="CA51" s="123"/>
      <c r="CD51" s="123"/>
      <c r="CE51" s="123"/>
      <c r="CH51" s="123"/>
      <c r="CI51" s="123"/>
      <c r="CL51" s="123"/>
      <c r="CM51" s="123"/>
      <c r="CP51" s="123"/>
      <c r="CQ51" s="123"/>
      <c r="CT51" s="123"/>
      <c r="CU51" s="123"/>
      <c r="CX51" s="123"/>
      <c r="CY51" s="123"/>
      <c r="DB51" s="123"/>
      <c r="DC51" s="123"/>
      <c r="DF51" s="123"/>
      <c r="DG51" s="123"/>
      <c r="DJ51" s="123"/>
      <c r="DK51" s="123"/>
      <c r="DN51" s="123"/>
      <c r="DO51" s="123"/>
      <c r="DR51" s="123"/>
      <c r="DS51" s="123"/>
      <c r="DV51" s="123"/>
      <c r="DW51" s="123"/>
      <c r="DZ51" s="123"/>
      <c r="EA51" s="123"/>
      <c r="ED51" s="123"/>
      <c r="EE51" s="123"/>
      <c r="EH51" s="123"/>
      <c r="EI51" s="123"/>
      <c r="EL51" s="123"/>
      <c r="EM51" s="123"/>
      <c r="EP51" s="123"/>
      <c r="EQ51" s="123"/>
      <c r="ET51" s="123"/>
      <c r="EU51" s="123"/>
      <c r="EX51" s="123"/>
      <c r="EY51" s="123"/>
      <c r="FB51" s="123"/>
      <c r="FC51" s="123"/>
      <c r="FF51" s="123"/>
      <c r="FG51" s="123"/>
      <c r="FJ51" s="123"/>
      <c r="FK51" s="123"/>
      <c r="FN51" s="123"/>
      <c r="FO51" s="123"/>
      <c r="FR51" s="123"/>
      <c r="FS51" s="123"/>
      <c r="FV51" s="123"/>
      <c r="FW51" s="123"/>
      <c r="FZ51" s="123"/>
      <c r="GA51" s="123"/>
      <c r="GD51" s="123"/>
      <c r="GE51" s="123"/>
      <c r="GH51" s="123"/>
      <c r="GI51" s="123"/>
      <c r="GL51" s="123"/>
      <c r="GM51" s="123"/>
      <c r="GP51" s="123"/>
      <c r="GQ51" s="123"/>
      <c r="GT51" s="123"/>
      <c r="GU51" s="123"/>
      <c r="GX51" s="123"/>
      <c r="GY51" s="123"/>
      <c r="HB51" s="123"/>
      <c r="HC51" s="123"/>
      <c r="HF51" s="123"/>
      <c r="HG51" s="123"/>
      <c r="HJ51" s="123"/>
      <c r="HK51" s="123"/>
      <c r="HN51" s="123"/>
      <c r="HO51" s="123"/>
      <c r="HR51" s="123"/>
      <c r="HS51" s="123"/>
      <c r="HV51" s="123"/>
      <c r="HW51" s="123"/>
    </row>
    <row r="52" spans="1:231" x14ac:dyDescent="0.2">
      <c r="B52" s="123"/>
      <c r="F52" s="123"/>
      <c r="G52" s="123"/>
      <c r="J52" s="123"/>
      <c r="K52" s="123"/>
      <c r="N52" s="123"/>
      <c r="O52" s="123"/>
      <c r="R52" s="123"/>
      <c r="S52" s="123"/>
      <c r="V52" s="123"/>
      <c r="W52" s="123"/>
      <c r="Z52" s="123"/>
      <c r="AA52" s="123"/>
      <c r="AD52" s="123"/>
      <c r="AE52" s="123"/>
      <c r="AH52" s="123"/>
      <c r="AI52" s="123"/>
      <c r="AL52" s="123"/>
      <c r="AM52" s="123"/>
      <c r="AP52" s="123"/>
      <c r="AQ52" s="123"/>
      <c r="AT52" s="123"/>
      <c r="AU52" s="123"/>
      <c r="AX52" s="123"/>
      <c r="AY52" s="123"/>
      <c r="BB52" s="123"/>
      <c r="BC52" s="123"/>
      <c r="BF52" s="123"/>
      <c r="BG52" s="123"/>
      <c r="BJ52" s="123"/>
      <c r="BK52" s="123"/>
      <c r="BN52" s="123"/>
      <c r="BO52" s="123"/>
      <c r="BR52" s="123"/>
      <c r="BS52" s="123"/>
      <c r="BV52" s="123"/>
      <c r="BW52" s="123"/>
      <c r="BZ52" s="123"/>
      <c r="CA52" s="123"/>
      <c r="CD52" s="123"/>
      <c r="CE52" s="123"/>
      <c r="CH52" s="123"/>
      <c r="CI52" s="123"/>
      <c r="CL52" s="123"/>
      <c r="CM52" s="123"/>
      <c r="CP52" s="123"/>
      <c r="CQ52" s="123"/>
      <c r="CT52" s="123"/>
      <c r="CU52" s="123"/>
      <c r="CX52" s="123"/>
      <c r="CY52" s="123"/>
      <c r="DB52" s="123"/>
      <c r="DC52" s="123"/>
      <c r="DF52" s="123"/>
      <c r="DG52" s="123"/>
      <c r="DJ52" s="123"/>
      <c r="DK52" s="123"/>
      <c r="DN52" s="123"/>
      <c r="DO52" s="123"/>
      <c r="DR52" s="123"/>
      <c r="DS52" s="123"/>
      <c r="DV52" s="123"/>
      <c r="DW52" s="123"/>
      <c r="DZ52" s="123"/>
      <c r="EA52" s="123"/>
      <c r="ED52" s="123"/>
      <c r="EE52" s="123"/>
      <c r="EH52" s="123"/>
      <c r="EI52" s="123"/>
      <c r="EL52" s="123"/>
      <c r="EM52" s="123"/>
      <c r="EP52" s="123"/>
      <c r="EQ52" s="123"/>
      <c r="ET52" s="123"/>
      <c r="EU52" s="123"/>
      <c r="EX52" s="123"/>
      <c r="EY52" s="123"/>
      <c r="FB52" s="123"/>
      <c r="FC52" s="123"/>
      <c r="FF52" s="123"/>
      <c r="FG52" s="123"/>
      <c r="FJ52" s="123"/>
      <c r="FK52" s="123"/>
      <c r="FN52" s="123"/>
      <c r="FO52" s="123"/>
      <c r="FR52" s="123"/>
      <c r="FS52" s="123"/>
      <c r="FV52" s="123"/>
      <c r="FW52" s="123"/>
      <c r="FZ52" s="123"/>
      <c r="GA52" s="123"/>
      <c r="GD52" s="123"/>
      <c r="GE52" s="123"/>
      <c r="GH52" s="123"/>
      <c r="GI52" s="123"/>
      <c r="GL52" s="123"/>
      <c r="GM52" s="123"/>
      <c r="GP52" s="123"/>
      <c r="GQ52" s="123"/>
      <c r="GT52" s="123"/>
      <c r="GU52" s="123"/>
      <c r="GX52" s="123"/>
      <c r="GY52" s="123"/>
      <c r="HB52" s="123"/>
      <c r="HC52" s="123"/>
      <c r="HF52" s="123"/>
      <c r="HG52" s="123"/>
      <c r="HJ52" s="123"/>
      <c r="HK52" s="123"/>
      <c r="HN52" s="123"/>
      <c r="HO52" s="123"/>
      <c r="HR52" s="123"/>
      <c r="HS52" s="123"/>
      <c r="HV52" s="123"/>
      <c r="HW52" s="123"/>
    </row>
    <row r="53" spans="1:231" x14ac:dyDescent="0.2">
      <c r="A53" s="86" t="s">
        <v>11</v>
      </c>
      <c r="B53" s="125"/>
      <c r="C53" s="86" t="s">
        <v>6</v>
      </c>
    </row>
    <row r="54" spans="1:231" ht="14.25" x14ac:dyDescent="0.2">
      <c r="A54" s="121"/>
      <c r="B54" s="121"/>
      <c r="C54" s="121"/>
    </row>
  </sheetData>
  <mergeCells count="2">
    <mergeCell ref="A2:C2"/>
    <mergeCell ref="A3:C3"/>
  </mergeCells>
  <pageMargins left="0.7" right="0.7" top="0.75" bottom="0.75" header="0.3" footer="0.3"/>
  <pageSetup paperSize="9" scale="8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4" zoomScaleNormal="100" workbookViewId="0">
      <selection activeCell="E17" sqref="E17"/>
    </sheetView>
  </sheetViews>
  <sheetFormatPr defaultRowHeight="12.75" x14ac:dyDescent="0.2"/>
  <cols>
    <col min="1" max="1" width="32.28515625" style="128" customWidth="1"/>
    <col min="2" max="2" width="12.7109375" style="128" customWidth="1"/>
    <col min="3" max="3" width="19.28515625" style="128" customWidth="1"/>
    <col min="4" max="4" width="13.140625" style="128" customWidth="1"/>
    <col min="5" max="5" width="21.7109375" style="128" customWidth="1"/>
    <col min="6" max="6" width="14" style="128" customWidth="1"/>
    <col min="8" max="256" width="9.140625" style="128"/>
    <col min="257" max="257" width="32.28515625" style="128" customWidth="1"/>
    <col min="258" max="258" width="12.7109375" style="128" customWidth="1"/>
    <col min="259" max="259" width="19.28515625" style="128" customWidth="1"/>
    <col min="260" max="260" width="13.140625" style="128" customWidth="1"/>
    <col min="261" max="261" width="21.7109375" style="128" customWidth="1"/>
    <col min="262" max="262" width="14" style="128" customWidth="1"/>
    <col min="263" max="512" width="9.140625" style="128"/>
    <col min="513" max="513" width="32.28515625" style="128" customWidth="1"/>
    <col min="514" max="514" width="12.7109375" style="128" customWidth="1"/>
    <col min="515" max="515" width="19.28515625" style="128" customWidth="1"/>
    <col min="516" max="516" width="13.140625" style="128" customWidth="1"/>
    <col min="517" max="517" width="21.7109375" style="128" customWidth="1"/>
    <col min="518" max="518" width="14" style="128" customWidth="1"/>
    <col min="519" max="768" width="9.140625" style="128"/>
    <col min="769" max="769" width="32.28515625" style="128" customWidth="1"/>
    <col min="770" max="770" width="12.7109375" style="128" customWidth="1"/>
    <col min="771" max="771" width="19.28515625" style="128" customWidth="1"/>
    <col min="772" max="772" width="13.140625" style="128" customWidth="1"/>
    <col min="773" max="773" width="21.7109375" style="128" customWidth="1"/>
    <col min="774" max="774" width="14" style="128" customWidth="1"/>
    <col min="775" max="1024" width="9.140625" style="128"/>
    <col min="1025" max="1025" width="32.28515625" style="128" customWidth="1"/>
    <col min="1026" max="1026" width="12.7109375" style="128" customWidth="1"/>
    <col min="1027" max="1027" width="19.28515625" style="128" customWidth="1"/>
    <col min="1028" max="1028" width="13.140625" style="128" customWidth="1"/>
    <col min="1029" max="1029" width="21.7109375" style="128" customWidth="1"/>
    <col min="1030" max="1030" width="14" style="128" customWidth="1"/>
    <col min="1031" max="1280" width="9.140625" style="128"/>
    <col min="1281" max="1281" width="32.28515625" style="128" customWidth="1"/>
    <col min="1282" max="1282" width="12.7109375" style="128" customWidth="1"/>
    <col min="1283" max="1283" width="19.28515625" style="128" customWidth="1"/>
    <col min="1284" max="1284" width="13.140625" style="128" customWidth="1"/>
    <col min="1285" max="1285" width="21.7109375" style="128" customWidth="1"/>
    <col min="1286" max="1286" width="14" style="128" customWidth="1"/>
    <col min="1287" max="1536" width="9.140625" style="128"/>
    <col min="1537" max="1537" width="32.28515625" style="128" customWidth="1"/>
    <col min="1538" max="1538" width="12.7109375" style="128" customWidth="1"/>
    <col min="1539" max="1539" width="19.28515625" style="128" customWidth="1"/>
    <col min="1540" max="1540" width="13.140625" style="128" customWidth="1"/>
    <col min="1541" max="1541" width="21.7109375" style="128" customWidth="1"/>
    <col min="1542" max="1542" width="14" style="128" customWidth="1"/>
    <col min="1543" max="1792" width="9.140625" style="128"/>
    <col min="1793" max="1793" width="32.28515625" style="128" customWidth="1"/>
    <col min="1794" max="1794" width="12.7109375" style="128" customWidth="1"/>
    <col min="1795" max="1795" width="19.28515625" style="128" customWidth="1"/>
    <col min="1796" max="1796" width="13.140625" style="128" customWidth="1"/>
    <col min="1797" max="1797" width="21.7109375" style="128" customWidth="1"/>
    <col min="1798" max="1798" width="14" style="128" customWidth="1"/>
    <col min="1799" max="2048" width="9.140625" style="128"/>
    <col min="2049" max="2049" width="32.28515625" style="128" customWidth="1"/>
    <col min="2050" max="2050" width="12.7109375" style="128" customWidth="1"/>
    <col min="2051" max="2051" width="19.28515625" style="128" customWidth="1"/>
    <col min="2052" max="2052" width="13.140625" style="128" customWidth="1"/>
    <col min="2053" max="2053" width="21.7109375" style="128" customWidth="1"/>
    <col min="2054" max="2054" width="14" style="128" customWidth="1"/>
    <col min="2055" max="2304" width="9.140625" style="128"/>
    <col min="2305" max="2305" width="32.28515625" style="128" customWidth="1"/>
    <col min="2306" max="2306" width="12.7109375" style="128" customWidth="1"/>
    <col min="2307" max="2307" width="19.28515625" style="128" customWidth="1"/>
    <col min="2308" max="2308" width="13.140625" style="128" customWidth="1"/>
    <col min="2309" max="2309" width="21.7109375" style="128" customWidth="1"/>
    <col min="2310" max="2310" width="14" style="128" customWidth="1"/>
    <col min="2311" max="2560" width="9.140625" style="128"/>
    <col min="2561" max="2561" width="32.28515625" style="128" customWidth="1"/>
    <col min="2562" max="2562" width="12.7109375" style="128" customWidth="1"/>
    <col min="2563" max="2563" width="19.28515625" style="128" customWidth="1"/>
    <col min="2564" max="2564" width="13.140625" style="128" customWidth="1"/>
    <col min="2565" max="2565" width="21.7109375" style="128" customWidth="1"/>
    <col min="2566" max="2566" width="14" style="128" customWidth="1"/>
    <col min="2567" max="2816" width="9.140625" style="128"/>
    <col min="2817" max="2817" width="32.28515625" style="128" customWidth="1"/>
    <col min="2818" max="2818" width="12.7109375" style="128" customWidth="1"/>
    <col min="2819" max="2819" width="19.28515625" style="128" customWidth="1"/>
    <col min="2820" max="2820" width="13.140625" style="128" customWidth="1"/>
    <col min="2821" max="2821" width="21.7109375" style="128" customWidth="1"/>
    <col min="2822" max="2822" width="14" style="128" customWidth="1"/>
    <col min="2823" max="3072" width="9.140625" style="128"/>
    <col min="3073" max="3073" width="32.28515625" style="128" customWidth="1"/>
    <col min="3074" max="3074" width="12.7109375" style="128" customWidth="1"/>
    <col min="3075" max="3075" width="19.28515625" style="128" customWidth="1"/>
    <col min="3076" max="3076" width="13.140625" style="128" customWidth="1"/>
    <col min="3077" max="3077" width="21.7109375" style="128" customWidth="1"/>
    <col min="3078" max="3078" width="14" style="128" customWidth="1"/>
    <col min="3079" max="3328" width="9.140625" style="128"/>
    <col min="3329" max="3329" width="32.28515625" style="128" customWidth="1"/>
    <col min="3330" max="3330" width="12.7109375" style="128" customWidth="1"/>
    <col min="3331" max="3331" width="19.28515625" style="128" customWidth="1"/>
    <col min="3332" max="3332" width="13.140625" style="128" customWidth="1"/>
    <col min="3333" max="3333" width="21.7109375" style="128" customWidth="1"/>
    <col min="3334" max="3334" width="14" style="128" customWidth="1"/>
    <col min="3335" max="3584" width="9.140625" style="128"/>
    <col min="3585" max="3585" width="32.28515625" style="128" customWidth="1"/>
    <col min="3586" max="3586" width="12.7109375" style="128" customWidth="1"/>
    <col min="3587" max="3587" width="19.28515625" style="128" customWidth="1"/>
    <col min="3588" max="3588" width="13.140625" style="128" customWidth="1"/>
    <col min="3589" max="3589" width="21.7109375" style="128" customWidth="1"/>
    <col min="3590" max="3590" width="14" style="128" customWidth="1"/>
    <col min="3591" max="3840" width="9.140625" style="128"/>
    <col min="3841" max="3841" width="32.28515625" style="128" customWidth="1"/>
    <col min="3842" max="3842" width="12.7109375" style="128" customWidth="1"/>
    <col min="3843" max="3843" width="19.28515625" style="128" customWidth="1"/>
    <col min="3844" max="3844" width="13.140625" style="128" customWidth="1"/>
    <col min="3845" max="3845" width="21.7109375" style="128" customWidth="1"/>
    <col min="3846" max="3846" width="14" style="128" customWidth="1"/>
    <col min="3847" max="4096" width="9.140625" style="128"/>
    <col min="4097" max="4097" width="32.28515625" style="128" customWidth="1"/>
    <col min="4098" max="4098" width="12.7109375" style="128" customWidth="1"/>
    <col min="4099" max="4099" width="19.28515625" style="128" customWidth="1"/>
    <col min="4100" max="4100" width="13.140625" style="128" customWidth="1"/>
    <col min="4101" max="4101" width="21.7109375" style="128" customWidth="1"/>
    <col min="4102" max="4102" width="14" style="128" customWidth="1"/>
    <col min="4103" max="4352" width="9.140625" style="128"/>
    <col min="4353" max="4353" width="32.28515625" style="128" customWidth="1"/>
    <col min="4354" max="4354" width="12.7109375" style="128" customWidth="1"/>
    <col min="4355" max="4355" width="19.28515625" style="128" customWidth="1"/>
    <col min="4356" max="4356" width="13.140625" style="128" customWidth="1"/>
    <col min="4357" max="4357" width="21.7109375" style="128" customWidth="1"/>
    <col min="4358" max="4358" width="14" style="128" customWidth="1"/>
    <col min="4359" max="4608" width="9.140625" style="128"/>
    <col min="4609" max="4609" width="32.28515625" style="128" customWidth="1"/>
    <col min="4610" max="4610" width="12.7109375" style="128" customWidth="1"/>
    <col min="4611" max="4611" width="19.28515625" style="128" customWidth="1"/>
    <col min="4612" max="4612" width="13.140625" style="128" customWidth="1"/>
    <col min="4613" max="4613" width="21.7109375" style="128" customWidth="1"/>
    <col min="4614" max="4614" width="14" style="128" customWidth="1"/>
    <col min="4615" max="4864" width="9.140625" style="128"/>
    <col min="4865" max="4865" width="32.28515625" style="128" customWidth="1"/>
    <col min="4866" max="4866" width="12.7109375" style="128" customWidth="1"/>
    <col min="4867" max="4867" width="19.28515625" style="128" customWidth="1"/>
    <col min="4868" max="4868" width="13.140625" style="128" customWidth="1"/>
    <col min="4869" max="4869" width="21.7109375" style="128" customWidth="1"/>
    <col min="4870" max="4870" width="14" style="128" customWidth="1"/>
    <col min="4871" max="5120" width="9.140625" style="128"/>
    <col min="5121" max="5121" width="32.28515625" style="128" customWidth="1"/>
    <col min="5122" max="5122" width="12.7109375" style="128" customWidth="1"/>
    <col min="5123" max="5123" width="19.28515625" style="128" customWidth="1"/>
    <col min="5124" max="5124" width="13.140625" style="128" customWidth="1"/>
    <col min="5125" max="5125" width="21.7109375" style="128" customWidth="1"/>
    <col min="5126" max="5126" width="14" style="128" customWidth="1"/>
    <col min="5127" max="5376" width="9.140625" style="128"/>
    <col min="5377" max="5377" width="32.28515625" style="128" customWidth="1"/>
    <col min="5378" max="5378" width="12.7109375" style="128" customWidth="1"/>
    <col min="5379" max="5379" width="19.28515625" style="128" customWidth="1"/>
    <col min="5380" max="5380" width="13.140625" style="128" customWidth="1"/>
    <col min="5381" max="5381" width="21.7109375" style="128" customWidth="1"/>
    <col min="5382" max="5382" width="14" style="128" customWidth="1"/>
    <col min="5383" max="5632" width="9.140625" style="128"/>
    <col min="5633" max="5633" width="32.28515625" style="128" customWidth="1"/>
    <col min="5634" max="5634" width="12.7109375" style="128" customWidth="1"/>
    <col min="5635" max="5635" width="19.28515625" style="128" customWidth="1"/>
    <col min="5636" max="5636" width="13.140625" style="128" customWidth="1"/>
    <col min="5637" max="5637" width="21.7109375" style="128" customWidth="1"/>
    <col min="5638" max="5638" width="14" style="128" customWidth="1"/>
    <col min="5639" max="5888" width="9.140625" style="128"/>
    <col min="5889" max="5889" width="32.28515625" style="128" customWidth="1"/>
    <col min="5890" max="5890" width="12.7109375" style="128" customWidth="1"/>
    <col min="5891" max="5891" width="19.28515625" style="128" customWidth="1"/>
    <col min="5892" max="5892" width="13.140625" style="128" customWidth="1"/>
    <col min="5893" max="5893" width="21.7109375" style="128" customWidth="1"/>
    <col min="5894" max="5894" width="14" style="128" customWidth="1"/>
    <col min="5895" max="6144" width="9.140625" style="128"/>
    <col min="6145" max="6145" width="32.28515625" style="128" customWidth="1"/>
    <col min="6146" max="6146" width="12.7109375" style="128" customWidth="1"/>
    <col min="6147" max="6147" width="19.28515625" style="128" customWidth="1"/>
    <col min="6148" max="6148" width="13.140625" style="128" customWidth="1"/>
    <col min="6149" max="6149" width="21.7109375" style="128" customWidth="1"/>
    <col min="6150" max="6150" width="14" style="128" customWidth="1"/>
    <col min="6151" max="6400" width="9.140625" style="128"/>
    <col min="6401" max="6401" width="32.28515625" style="128" customWidth="1"/>
    <col min="6402" max="6402" width="12.7109375" style="128" customWidth="1"/>
    <col min="6403" max="6403" width="19.28515625" style="128" customWidth="1"/>
    <col min="6404" max="6404" width="13.140625" style="128" customWidth="1"/>
    <col min="6405" max="6405" width="21.7109375" style="128" customWidth="1"/>
    <col min="6406" max="6406" width="14" style="128" customWidth="1"/>
    <col min="6407" max="6656" width="9.140625" style="128"/>
    <col min="6657" max="6657" width="32.28515625" style="128" customWidth="1"/>
    <col min="6658" max="6658" width="12.7109375" style="128" customWidth="1"/>
    <col min="6659" max="6659" width="19.28515625" style="128" customWidth="1"/>
    <col min="6660" max="6660" width="13.140625" style="128" customWidth="1"/>
    <col min="6661" max="6661" width="21.7109375" style="128" customWidth="1"/>
    <col min="6662" max="6662" width="14" style="128" customWidth="1"/>
    <col min="6663" max="6912" width="9.140625" style="128"/>
    <col min="6913" max="6913" width="32.28515625" style="128" customWidth="1"/>
    <col min="6914" max="6914" width="12.7109375" style="128" customWidth="1"/>
    <col min="6915" max="6915" width="19.28515625" style="128" customWidth="1"/>
    <col min="6916" max="6916" width="13.140625" style="128" customWidth="1"/>
    <col min="6917" max="6917" width="21.7109375" style="128" customWidth="1"/>
    <col min="6918" max="6918" width="14" style="128" customWidth="1"/>
    <col min="6919" max="7168" width="9.140625" style="128"/>
    <col min="7169" max="7169" width="32.28515625" style="128" customWidth="1"/>
    <col min="7170" max="7170" width="12.7109375" style="128" customWidth="1"/>
    <col min="7171" max="7171" width="19.28515625" style="128" customWidth="1"/>
    <col min="7172" max="7172" width="13.140625" style="128" customWidth="1"/>
    <col min="7173" max="7173" width="21.7109375" style="128" customWidth="1"/>
    <col min="7174" max="7174" width="14" style="128" customWidth="1"/>
    <col min="7175" max="7424" width="9.140625" style="128"/>
    <col min="7425" max="7425" width="32.28515625" style="128" customWidth="1"/>
    <col min="7426" max="7426" width="12.7109375" style="128" customWidth="1"/>
    <col min="7427" max="7427" width="19.28515625" style="128" customWidth="1"/>
    <col min="7428" max="7428" width="13.140625" style="128" customWidth="1"/>
    <col min="7429" max="7429" width="21.7109375" style="128" customWidth="1"/>
    <col min="7430" max="7430" width="14" style="128" customWidth="1"/>
    <col min="7431" max="7680" width="9.140625" style="128"/>
    <col min="7681" max="7681" width="32.28515625" style="128" customWidth="1"/>
    <col min="7682" max="7682" width="12.7109375" style="128" customWidth="1"/>
    <col min="7683" max="7683" width="19.28515625" style="128" customWidth="1"/>
    <col min="7684" max="7684" width="13.140625" style="128" customWidth="1"/>
    <col min="7685" max="7685" width="21.7109375" style="128" customWidth="1"/>
    <col min="7686" max="7686" width="14" style="128" customWidth="1"/>
    <col min="7687" max="7936" width="9.140625" style="128"/>
    <col min="7937" max="7937" width="32.28515625" style="128" customWidth="1"/>
    <col min="7938" max="7938" width="12.7109375" style="128" customWidth="1"/>
    <col min="7939" max="7939" width="19.28515625" style="128" customWidth="1"/>
    <col min="7940" max="7940" width="13.140625" style="128" customWidth="1"/>
    <col min="7941" max="7941" width="21.7109375" style="128" customWidth="1"/>
    <col min="7942" max="7942" width="14" style="128" customWidth="1"/>
    <col min="7943" max="8192" width="9.140625" style="128"/>
    <col min="8193" max="8193" width="32.28515625" style="128" customWidth="1"/>
    <col min="8194" max="8194" width="12.7109375" style="128" customWidth="1"/>
    <col min="8195" max="8195" width="19.28515625" style="128" customWidth="1"/>
    <col min="8196" max="8196" width="13.140625" style="128" customWidth="1"/>
    <col min="8197" max="8197" width="21.7109375" style="128" customWidth="1"/>
    <col min="8198" max="8198" width="14" style="128" customWidth="1"/>
    <col min="8199" max="8448" width="9.140625" style="128"/>
    <col min="8449" max="8449" width="32.28515625" style="128" customWidth="1"/>
    <col min="8450" max="8450" width="12.7109375" style="128" customWidth="1"/>
    <col min="8451" max="8451" width="19.28515625" style="128" customWidth="1"/>
    <col min="8452" max="8452" width="13.140625" style="128" customWidth="1"/>
    <col min="8453" max="8453" width="21.7109375" style="128" customWidth="1"/>
    <col min="8454" max="8454" width="14" style="128" customWidth="1"/>
    <col min="8455" max="8704" width="9.140625" style="128"/>
    <col min="8705" max="8705" width="32.28515625" style="128" customWidth="1"/>
    <col min="8706" max="8706" width="12.7109375" style="128" customWidth="1"/>
    <col min="8707" max="8707" width="19.28515625" style="128" customWidth="1"/>
    <col min="8708" max="8708" width="13.140625" style="128" customWidth="1"/>
    <col min="8709" max="8709" width="21.7109375" style="128" customWidth="1"/>
    <col min="8710" max="8710" width="14" style="128" customWidth="1"/>
    <col min="8711" max="8960" width="9.140625" style="128"/>
    <col min="8961" max="8961" width="32.28515625" style="128" customWidth="1"/>
    <col min="8962" max="8962" width="12.7109375" style="128" customWidth="1"/>
    <col min="8963" max="8963" width="19.28515625" style="128" customWidth="1"/>
    <col min="8964" max="8964" width="13.140625" style="128" customWidth="1"/>
    <col min="8965" max="8965" width="21.7109375" style="128" customWidth="1"/>
    <col min="8966" max="8966" width="14" style="128" customWidth="1"/>
    <col min="8967" max="9216" width="9.140625" style="128"/>
    <col min="9217" max="9217" width="32.28515625" style="128" customWidth="1"/>
    <col min="9218" max="9218" width="12.7109375" style="128" customWidth="1"/>
    <col min="9219" max="9219" width="19.28515625" style="128" customWidth="1"/>
    <col min="9220" max="9220" width="13.140625" style="128" customWidth="1"/>
    <col min="9221" max="9221" width="21.7109375" style="128" customWidth="1"/>
    <col min="9222" max="9222" width="14" style="128" customWidth="1"/>
    <col min="9223" max="9472" width="9.140625" style="128"/>
    <col min="9473" max="9473" width="32.28515625" style="128" customWidth="1"/>
    <col min="9474" max="9474" width="12.7109375" style="128" customWidth="1"/>
    <col min="9475" max="9475" width="19.28515625" style="128" customWidth="1"/>
    <col min="9476" max="9476" width="13.140625" style="128" customWidth="1"/>
    <col min="9477" max="9477" width="21.7109375" style="128" customWidth="1"/>
    <col min="9478" max="9478" width="14" style="128" customWidth="1"/>
    <col min="9479" max="9728" width="9.140625" style="128"/>
    <col min="9729" max="9729" width="32.28515625" style="128" customWidth="1"/>
    <col min="9730" max="9730" width="12.7109375" style="128" customWidth="1"/>
    <col min="9731" max="9731" width="19.28515625" style="128" customWidth="1"/>
    <col min="9732" max="9732" width="13.140625" style="128" customWidth="1"/>
    <col min="9733" max="9733" width="21.7109375" style="128" customWidth="1"/>
    <col min="9734" max="9734" width="14" style="128" customWidth="1"/>
    <col min="9735" max="9984" width="9.140625" style="128"/>
    <col min="9985" max="9985" width="32.28515625" style="128" customWidth="1"/>
    <col min="9986" max="9986" width="12.7109375" style="128" customWidth="1"/>
    <col min="9987" max="9987" width="19.28515625" style="128" customWidth="1"/>
    <col min="9988" max="9988" width="13.140625" style="128" customWidth="1"/>
    <col min="9989" max="9989" width="21.7109375" style="128" customWidth="1"/>
    <col min="9990" max="9990" width="14" style="128" customWidth="1"/>
    <col min="9991" max="10240" width="9.140625" style="128"/>
    <col min="10241" max="10241" width="32.28515625" style="128" customWidth="1"/>
    <col min="10242" max="10242" width="12.7109375" style="128" customWidth="1"/>
    <col min="10243" max="10243" width="19.28515625" style="128" customWidth="1"/>
    <col min="10244" max="10244" width="13.140625" style="128" customWidth="1"/>
    <col min="10245" max="10245" width="21.7109375" style="128" customWidth="1"/>
    <col min="10246" max="10246" width="14" style="128" customWidth="1"/>
    <col min="10247" max="10496" width="9.140625" style="128"/>
    <col min="10497" max="10497" width="32.28515625" style="128" customWidth="1"/>
    <col min="10498" max="10498" width="12.7109375" style="128" customWidth="1"/>
    <col min="10499" max="10499" width="19.28515625" style="128" customWidth="1"/>
    <col min="10500" max="10500" width="13.140625" style="128" customWidth="1"/>
    <col min="10501" max="10501" width="21.7109375" style="128" customWidth="1"/>
    <col min="10502" max="10502" width="14" style="128" customWidth="1"/>
    <col min="10503" max="10752" width="9.140625" style="128"/>
    <col min="10753" max="10753" width="32.28515625" style="128" customWidth="1"/>
    <col min="10754" max="10754" width="12.7109375" style="128" customWidth="1"/>
    <col min="10755" max="10755" width="19.28515625" style="128" customWidth="1"/>
    <col min="10756" max="10756" width="13.140625" style="128" customWidth="1"/>
    <col min="10757" max="10757" width="21.7109375" style="128" customWidth="1"/>
    <col min="10758" max="10758" width="14" style="128" customWidth="1"/>
    <col min="10759" max="11008" width="9.140625" style="128"/>
    <col min="11009" max="11009" width="32.28515625" style="128" customWidth="1"/>
    <col min="11010" max="11010" width="12.7109375" style="128" customWidth="1"/>
    <col min="11011" max="11011" width="19.28515625" style="128" customWidth="1"/>
    <col min="11012" max="11012" width="13.140625" style="128" customWidth="1"/>
    <col min="11013" max="11013" width="21.7109375" style="128" customWidth="1"/>
    <col min="11014" max="11014" width="14" style="128" customWidth="1"/>
    <col min="11015" max="11264" width="9.140625" style="128"/>
    <col min="11265" max="11265" width="32.28515625" style="128" customWidth="1"/>
    <col min="11266" max="11266" width="12.7109375" style="128" customWidth="1"/>
    <col min="11267" max="11267" width="19.28515625" style="128" customWidth="1"/>
    <col min="11268" max="11268" width="13.140625" style="128" customWidth="1"/>
    <col min="11269" max="11269" width="21.7109375" style="128" customWidth="1"/>
    <col min="11270" max="11270" width="14" style="128" customWidth="1"/>
    <col min="11271" max="11520" width="9.140625" style="128"/>
    <col min="11521" max="11521" width="32.28515625" style="128" customWidth="1"/>
    <col min="11522" max="11522" width="12.7109375" style="128" customWidth="1"/>
    <col min="11523" max="11523" width="19.28515625" style="128" customWidth="1"/>
    <col min="11524" max="11524" width="13.140625" style="128" customWidth="1"/>
    <col min="11525" max="11525" width="21.7109375" style="128" customWidth="1"/>
    <col min="11526" max="11526" width="14" style="128" customWidth="1"/>
    <col min="11527" max="11776" width="9.140625" style="128"/>
    <col min="11777" max="11777" width="32.28515625" style="128" customWidth="1"/>
    <col min="11778" max="11778" width="12.7109375" style="128" customWidth="1"/>
    <col min="11779" max="11779" width="19.28515625" style="128" customWidth="1"/>
    <col min="11780" max="11780" width="13.140625" style="128" customWidth="1"/>
    <col min="11781" max="11781" width="21.7109375" style="128" customWidth="1"/>
    <col min="11782" max="11782" width="14" style="128" customWidth="1"/>
    <col min="11783" max="12032" width="9.140625" style="128"/>
    <col min="12033" max="12033" width="32.28515625" style="128" customWidth="1"/>
    <col min="12034" max="12034" width="12.7109375" style="128" customWidth="1"/>
    <col min="12035" max="12035" width="19.28515625" style="128" customWidth="1"/>
    <col min="12036" max="12036" width="13.140625" style="128" customWidth="1"/>
    <col min="12037" max="12037" width="21.7109375" style="128" customWidth="1"/>
    <col min="12038" max="12038" width="14" style="128" customWidth="1"/>
    <col min="12039" max="12288" width="9.140625" style="128"/>
    <col min="12289" max="12289" width="32.28515625" style="128" customWidth="1"/>
    <col min="12290" max="12290" width="12.7109375" style="128" customWidth="1"/>
    <col min="12291" max="12291" width="19.28515625" style="128" customWidth="1"/>
    <col min="12292" max="12292" width="13.140625" style="128" customWidth="1"/>
    <col min="12293" max="12293" width="21.7109375" style="128" customWidth="1"/>
    <col min="12294" max="12294" width="14" style="128" customWidth="1"/>
    <col min="12295" max="12544" width="9.140625" style="128"/>
    <col min="12545" max="12545" width="32.28515625" style="128" customWidth="1"/>
    <col min="12546" max="12546" width="12.7109375" style="128" customWidth="1"/>
    <col min="12547" max="12547" width="19.28515625" style="128" customWidth="1"/>
    <col min="12548" max="12548" width="13.140625" style="128" customWidth="1"/>
    <col min="12549" max="12549" width="21.7109375" style="128" customWidth="1"/>
    <col min="12550" max="12550" width="14" style="128" customWidth="1"/>
    <col min="12551" max="12800" width="9.140625" style="128"/>
    <col min="12801" max="12801" width="32.28515625" style="128" customWidth="1"/>
    <col min="12802" max="12802" width="12.7109375" style="128" customWidth="1"/>
    <col min="12803" max="12803" width="19.28515625" style="128" customWidth="1"/>
    <col min="12804" max="12804" width="13.140625" style="128" customWidth="1"/>
    <col min="12805" max="12805" width="21.7109375" style="128" customWidth="1"/>
    <col min="12806" max="12806" width="14" style="128" customWidth="1"/>
    <col min="12807" max="13056" width="9.140625" style="128"/>
    <col min="13057" max="13057" width="32.28515625" style="128" customWidth="1"/>
    <col min="13058" max="13058" width="12.7109375" style="128" customWidth="1"/>
    <col min="13059" max="13059" width="19.28515625" style="128" customWidth="1"/>
    <col min="13060" max="13060" width="13.140625" style="128" customWidth="1"/>
    <col min="13061" max="13061" width="21.7109375" style="128" customWidth="1"/>
    <col min="13062" max="13062" width="14" style="128" customWidth="1"/>
    <col min="13063" max="13312" width="9.140625" style="128"/>
    <col min="13313" max="13313" width="32.28515625" style="128" customWidth="1"/>
    <col min="13314" max="13314" width="12.7109375" style="128" customWidth="1"/>
    <col min="13315" max="13315" width="19.28515625" style="128" customWidth="1"/>
    <col min="13316" max="13316" width="13.140625" style="128" customWidth="1"/>
    <col min="13317" max="13317" width="21.7109375" style="128" customWidth="1"/>
    <col min="13318" max="13318" width="14" style="128" customWidth="1"/>
    <col min="13319" max="13568" width="9.140625" style="128"/>
    <col min="13569" max="13569" width="32.28515625" style="128" customWidth="1"/>
    <col min="13570" max="13570" width="12.7109375" style="128" customWidth="1"/>
    <col min="13571" max="13571" width="19.28515625" style="128" customWidth="1"/>
    <col min="13572" max="13572" width="13.140625" style="128" customWidth="1"/>
    <col min="13573" max="13573" width="21.7109375" style="128" customWidth="1"/>
    <col min="13574" max="13574" width="14" style="128" customWidth="1"/>
    <col min="13575" max="13824" width="9.140625" style="128"/>
    <col min="13825" max="13825" width="32.28515625" style="128" customWidth="1"/>
    <col min="13826" max="13826" width="12.7109375" style="128" customWidth="1"/>
    <col min="13827" max="13827" width="19.28515625" style="128" customWidth="1"/>
    <col min="13828" max="13828" width="13.140625" style="128" customWidth="1"/>
    <col min="13829" max="13829" width="21.7109375" style="128" customWidth="1"/>
    <col min="13830" max="13830" width="14" style="128" customWidth="1"/>
    <col min="13831" max="14080" width="9.140625" style="128"/>
    <col min="14081" max="14081" width="32.28515625" style="128" customWidth="1"/>
    <col min="14082" max="14082" width="12.7109375" style="128" customWidth="1"/>
    <col min="14083" max="14083" width="19.28515625" style="128" customWidth="1"/>
    <col min="14084" max="14084" width="13.140625" style="128" customWidth="1"/>
    <col min="14085" max="14085" width="21.7109375" style="128" customWidth="1"/>
    <col min="14086" max="14086" width="14" style="128" customWidth="1"/>
    <col min="14087" max="14336" width="9.140625" style="128"/>
    <col min="14337" max="14337" width="32.28515625" style="128" customWidth="1"/>
    <col min="14338" max="14338" width="12.7109375" style="128" customWidth="1"/>
    <col min="14339" max="14339" width="19.28515625" style="128" customWidth="1"/>
    <col min="14340" max="14340" width="13.140625" style="128" customWidth="1"/>
    <col min="14341" max="14341" width="21.7109375" style="128" customWidth="1"/>
    <col min="14342" max="14342" width="14" style="128" customWidth="1"/>
    <col min="14343" max="14592" width="9.140625" style="128"/>
    <col min="14593" max="14593" width="32.28515625" style="128" customWidth="1"/>
    <col min="14594" max="14594" width="12.7109375" style="128" customWidth="1"/>
    <col min="14595" max="14595" width="19.28515625" style="128" customWidth="1"/>
    <col min="14596" max="14596" width="13.140625" style="128" customWidth="1"/>
    <col min="14597" max="14597" width="21.7109375" style="128" customWidth="1"/>
    <col min="14598" max="14598" width="14" style="128" customWidth="1"/>
    <col min="14599" max="14848" width="9.140625" style="128"/>
    <col min="14849" max="14849" width="32.28515625" style="128" customWidth="1"/>
    <col min="14850" max="14850" width="12.7109375" style="128" customWidth="1"/>
    <col min="14851" max="14851" width="19.28515625" style="128" customWidth="1"/>
    <col min="14852" max="14852" width="13.140625" style="128" customWidth="1"/>
    <col min="14853" max="14853" width="21.7109375" style="128" customWidth="1"/>
    <col min="14854" max="14854" width="14" style="128" customWidth="1"/>
    <col min="14855" max="15104" width="9.140625" style="128"/>
    <col min="15105" max="15105" width="32.28515625" style="128" customWidth="1"/>
    <col min="15106" max="15106" width="12.7109375" style="128" customWidth="1"/>
    <col min="15107" max="15107" width="19.28515625" style="128" customWidth="1"/>
    <col min="15108" max="15108" width="13.140625" style="128" customWidth="1"/>
    <col min="15109" max="15109" width="21.7109375" style="128" customWidth="1"/>
    <col min="15110" max="15110" width="14" style="128" customWidth="1"/>
    <col min="15111" max="15360" width="9.140625" style="128"/>
    <col min="15361" max="15361" width="32.28515625" style="128" customWidth="1"/>
    <col min="15362" max="15362" width="12.7109375" style="128" customWidth="1"/>
    <col min="15363" max="15363" width="19.28515625" style="128" customWidth="1"/>
    <col min="15364" max="15364" width="13.140625" style="128" customWidth="1"/>
    <col min="15365" max="15365" width="21.7109375" style="128" customWidth="1"/>
    <col min="15366" max="15366" width="14" style="128" customWidth="1"/>
    <col min="15367" max="15616" width="9.140625" style="128"/>
    <col min="15617" max="15617" width="32.28515625" style="128" customWidth="1"/>
    <col min="15618" max="15618" width="12.7109375" style="128" customWidth="1"/>
    <col min="15619" max="15619" width="19.28515625" style="128" customWidth="1"/>
    <col min="15620" max="15620" width="13.140625" style="128" customWidth="1"/>
    <col min="15621" max="15621" width="21.7109375" style="128" customWidth="1"/>
    <col min="15622" max="15622" width="14" style="128" customWidth="1"/>
    <col min="15623" max="15872" width="9.140625" style="128"/>
    <col min="15873" max="15873" width="32.28515625" style="128" customWidth="1"/>
    <col min="15874" max="15874" width="12.7109375" style="128" customWidth="1"/>
    <col min="15875" max="15875" width="19.28515625" style="128" customWidth="1"/>
    <col min="15876" max="15876" width="13.140625" style="128" customWidth="1"/>
    <col min="15877" max="15877" width="21.7109375" style="128" customWidth="1"/>
    <col min="15878" max="15878" width="14" style="128" customWidth="1"/>
    <col min="15879" max="16128" width="9.140625" style="128"/>
    <col min="16129" max="16129" width="32.28515625" style="128" customWidth="1"/>
    <col min="16130" max="16130" width="12.7109375" style="128" customWidth="1"/>
    <col min="16131" max="16131" width="19.28515625" style="128" customWidth="1"/>
    <col min="16132" max="16132" width="13.140625" style="128" customWidth="1"/>
    <col min="16133" max="16133" width="21.7109375" style="128" customWidth="1"/>
    <col min="16134" max="16134" width="14" style="128" customWidth="1"/>
    <col min="16135" max="16384" width="9.140625" style="128"/>
  </cols>
  <sheetData>
    <row r="1" spans="1:6" ht="15.75" x14ac:dyDescent="0.25">
      <c r="A1" s="126"/>
      <c r="B1" s="127"/>
    </row>
    <row r="2" spans="1:6" ht="15.75" x14ac:dyDescent="0.25">
      <c r="A2" s="126"/>
      <c r="B2" s="127"/>
    </row>
    <row r="3" spans="1:6" ht="13.5" customHeight="1" x14ac:dyDescent="0.25">
      <c r="A3" s="126"/>
      <c r="C3" s="127"/>
      <c r="D3" s="127"/>
      <c r="E3" s="127"/>
      <c r="F3" s="127"/>
    </row>
    <row r="4" spans="1:6" ht="18" customHeight="1" x14ac:dyDescent="0.25">
      <c r="A4" s="129" t="s">
        <v>109</v>
      </c>
      <c r="B4" s="130"/>
      <c r="C4" s="130"/>
      <c r="D4" s="130"/>
      <c r="E4" s="130"/>
      <c r="F4" s="131"/>
    </row>
    <row r="5" spans="1:6" ht="13.5" customHeight="1" x14ac:dyDescent="0.25">
      <c r="A5" s="129" t="s">
        <v>110</v>
      </c>
      <c r="B5" s="132"/>
      <c r="C5" s="132"/>
      <c r="D5" s="132"/>
      <c r="E5" s="132"/>
      <c r="F5" s="133"/>
    </row>
    <row r="6" spans="1:6" ht="12.75" customHeight="1" x14ac:dyDescent="0.25">
      <c r="A6" s="134"/>
      <c r="B6" s="133"/>
      <c r="C6" s="133"/>
      <c r="D6" s="133"/>
      <c r="E6" s="133"/>
      <c r="F6" s="133"/>
    </row>
    <row r="7" spans="1:6" s="138" customFormat="1" ht="46.5" customHeight="1" x14ac:dyDescent="0.25">
      <c r="A7" s="135"/>
      <c r="B7" s="136" t="s">
        <v>111</v>
      </c>
      <c r="C7" s="136" t="s">
        <v>112</v>
      </c>
      <c r="D7" s="136" t="s">
        <v>113</v>
      </c>
      <c r="E7" s="136" t="s">
        <v>114</v>
      </c>
      <c r="F7" s="137" t="s">
        <v>115</v>
      </c>
    </row>
    <row r="8" spans="1:6" s="138" customFormat="1" ht="15" x14ac:dyDescent="0.25">
      <c r="A8" s="139"/>
      <c r="B8" s="140"/>
      <c r="C8" s="140"/>
      <c r="D8" s="140"/>
      <c r="E8" s="140"/>
      <c r="F8" s="140"/>
    </row>
    <row r="9" spans="1:6" ht="15" customHeight="1" x14ac:dyDescent="0.25">
      <c r="A9" s="141" t="s">
        <v>116</v>
      </c>
      <c r="B9" s="142">
        <v>781987</v>
      </c>
      <c r="C9" s="142">
        <v>350</v>
      </c>
      <c r="D9" s="143">
        <v>0</v>
      </c>
      <c r="E9" s="142">
        <v>197393</v>
      </c>
      <c r="F9" s="142">
        <f>SUM(B9:E9)</f>
        <v>979730</v>
      </c>
    </row>
    <row r="10" spans="1:6" ht="15" customHeight="1" x14ac:dyDescent="0.2">
      <c r="A10" s="140" t="s">
        <v>117</v>
      </c>
      <c r="B10" s="143">
        <v>808</v>
      </c>
      <c r="C10" s="143">
        <v>-808</v>
      </c>
      <c r="D10" s="143">
        <v>0</v>
      </c>
      <c r="E10" s="143">
        <v>0</v>
      </c>
      <c r="F10" s="144">
        <f t="shared" ref="F10:F19" si="0">SUM(B10:E10)</f>
        <v>0</v>
      </c>
    </row>
    <row r="11" spans="1:6" ht="27.75" customHeight="1" x14ac:dyDescent="0.2">
      <c r="A11" s="145" t="s">
        <v>118</v>
      </c>
      <c r="B11" s="143">
        <v>0</v>
      </c>
      <c r="C11" s="143">
        <v>0</v>
      </c>
      <c r="D11" s="143">
        <v>0</v>
      </c>
      <c r="E11" s="143">
        <v>87244</v>
      </c>
      <c r="F11" s="146">
        <f t="shared" si="0"/>
        <v>87244</v>
      </c>
    </row>
    <row r="12" spans="1:6" ht="19.5" customHeight="1" x14ac:dyDescent="0.2">
      <c r="A12" s="140" t="s">
        <v>119</v>
      </c>
      <c r="B12" s="143">
        <v>0</v>
      </c>
      <c r="C12" s="143">
        <v>0</v>
      </c>
      <c r="D12" s="143">
        <v>0</v>
      </c>
      <c r="E12" s="143">
        <v>-47149</v>
      </c>
      <c r="F12" s="143">
        <f t="shared" si="0"/>
        <v>-47149</v>
      </c>
    </row>
    <row r="13" spans="1:6" ht="58.5" customHeight="1" x14ac:dyDescent="0.2">
      <c r="A13" s="145" t="s">
        <v>120</v>
      </c>
      <c r="B13" s="143">
        <v>138515</v>
      </c>
      <c r="C13" s="143">
        <v>619</v>
      </c>
      <c r="D13" s="143">
        <v>0</v>
      </c>
      <c r="E13" s="143">
        <v>-139134</v>
      </c>
      <c r="F13" s="143">
        <f t="shared" si="0"/>
        <v>0</v>
      </c>
    </row>
    <row r="14" spans="1:6" ht="15" customHeight="1" x14ac:dyDescent="0.25">
      <c r="A14" s="141" t="s">
        <v>121</v>
      </c>
      <c r="B14" s="147">
        <f>SUM(B9:B13)</f>
        <v>921310</v>
      </c>
      <c r="C14" s="147">
        <f>SUM(C9:C13)</f>
        <v>161</v>
      </c>
      <c r="D14" s="147">
        <f>SUM(D9:D13)</f>
        <v>0</v>
      </c>
      <c r="E14" s="147">
        <f>SUM(E9:E13)</f>
        <v>98354</v>
      </c>
      <c r="F14" s="147">
        <f t="shared" si="0"/>
        <v>1019825</v>
      </c>
    </row>
    <row r="15" spans="1:6" ht="14.25" x14ac:dyDescent="0.2">
      <c r="A15" s="140" t="s">
        <v>117</v>
      </c>
      <c r="B15" s="143">
        <v>0</v>
      </c>
      <c r="C15" s="143">
        <v>0</v>
      </c>
      <c r="D15" s="143">
        <v>0</v>
      </c>
      <c r="E15" s="143">
        <v>0</v>
      </c>
      <c r="F15" s="144">
        <f t="shared" si="0"/>
        <v>0</v>
      </c>
    </row>
    <row r="16" spans="1:6" ht="28.5" x14ac:dyDescent="0.2">
      <c r="A16" s="145" t="s">
        <v>118</v>
      </c>
      <c r="B16" s="143">
        <v>0</v>
      </c>
      <c r="C16" s="143">
        <v>0</v>
      </c>
      <c r="D16" s="143">
        <v>0</v>
      </c>
      <c r="E16" s="143">
        <v>45238</v>
      </c>
      <c r="F16" s="146">
        <f t="shared" si="0"/>
        <v>45238</v>
      </c>
    </row>
    <row r="17" spans="1:7" ht="14.25" x14ac:dyDescent="0.2">
      <c r="A17" s="140" t="s">
        <v>119</v>
      </c>
      <c r="B17" s="143">
        <v>0</v>
      </c>
      <c r="C17" s="143">
        <v>0</v>
      </c>
      <c r="D17" s="143">
        <v>0</v>
      </c>
      <c r="E17" s="143">
        <v>-313</v>
      </c>
      <c r="F17" s="143">
        <f t="shared" si="0"/>
        <v>-313</v>
      </c>
    </row>
    <row r="18" spans="1:7" ht="57" x14ac:dyDescent="0.2">
      <c r="A18" s="145" t="s">
        <v>120</v>
      </c>
      <c r="B18" s="143">
        <v>159504</v>
      </c>
      <c r="C18" s="143">
        <v>-161</v>
      </c>
      <c r="D18" s="143">
        <v>0</v>
      </c>
      <c r="E18" s="143">
        <v>-86931</v>
      </c>
      <c r="F18" s="143">
        <f t="shared" si="0"/>
        <v>72412</v>
      </c>
    </row>
    <row r="19" spans="1:7" ht="15" x14ac:dyDescent="0.25">
      <c r="A19" s="141" t="s">
        <v>122</v>
      </c>
      <c r="B19" s="148">
        <f>SUM(B14:B18)</f>
        <v>1080814</v>
      </c>
      <c r="C19" s="148">
        <f>SUM(C14:C18)</f>
        <v>0</v>
      </c>
      <c r="D19" s="148">
        <f>SUM(D14:D18)</f>
        <v>0</v>
      </c>
      <c r="E19" s="148">
        <f>SUM(E14:E18)</f>
        <v>56348</v>
      </c>
      <c r="F19" s="149">
        <f t="shared" si="0"/>
        <v>1137162</v>
      </c>
    </row>
    <row r="20" spans="1:7" ht="15" x14ac:dyDescent="0.25">
      <c r="A20" s="150"/>
      <c r="B20" s="151"/>
      <c r="C20" s="151"/>
      <c r="D20" s="151"/>
      <c r="E20" s="151"/>
      <c r="F20" s="152"/>
    </row>
    <row r="21" spans="1:7" ht="15" x14ac:dyDescent="0.25">
      <c r="A21" s="150"/>
      <c r="B21" s="151"/>
      <c r="C21" s="151"/>
      <c r="D21" s="151"/>
      <c r="E21" s="151"/>
      <c r="F21" s="152"/>
    </row>
    <row r="22" spans="1:7" ht="15" x14ac:dyDescent="0.25">
      <c r="A22" s="121" t="s">
        <v>16</v>
      </c>
      <c r="B22" s="3"/>
      <c r="C22" s="3"/>
      <c r="D22" s="121" t="s">
        <v>17</v>
      </c>
      <c r="E22" s="153"/>
      <c r="F22" s="153"/>
    </row>
    <row r="23" spans="1:7" ht="15" x14ac:dyDescent="0.25">
      <c r="A23" s="121"/>
      <c r="B23" s="3"/>
      <c r="C23" s="3"/>
      <c r="D23" s="121"/>
      <c r="E23" s="133"/>
      <c r="F23" s="153"/>
    </row>
    <row r="24" spans="1:7" ht="15" x14ac:dyDescent="0.25">
      <c r="A24" s="121"/>
      <c r="B24" s="3"/>
      <c r="C24" s="3"/>
      <c r="D24" s="121"/>
      <c r="E24" s="153"/>
      <c r="F24" s="153"/>
    </row>
    <row r="25" spans="1:7" ht="15" x14ac:dyDescent="0.25">
      <c r="A25" s="121" t="s">
        <v>11</v>
      </c>
      <c r="B25" s="3"/>
      <c r="C25" s="3"/>
      <c r="D25" s="121" t="s">
        <v>6</v>
      </c>
      <c r="E25" s="153"/>
      <c r="F25" s="153"/>
    </row>
    <row r="26" spans="1:7" ht="14.25" x14ac:dyDescent="0.2">
      <c r="A26" s="154"/>
      <c r="B26" s="155"/>
      <c r="C26" s="155"/>
      <c r="D26" s="155"/>
      <c r="E26" s="155"/>
      <c r="F26" s="155"/>
    </row>
    <row r="27" spans="1:7" ht="14.25" x14ac:dyDescent="0.2">
      <c r="A27" s="156"/>
      <c r="B27" s="157"/>
      <c r="C27" s="156"/>
      <c r="D27" s="133"/>
      <c r="E27" s="133"/>
      <c r="F27" s="133"/>
    </row>
    <row r="28" spans="1:7" ht="14.25" x14ac:dyDescent="0.2">
      <c r="A28" s="156"/>
      <c r="B28" s="156"/>
      <c r="C28" s="156"/>
      <c r="D28" s="133"/>
      <c r="E28" s="133"/>
      <c r="F28" s="133"/>
    </row>
    <row r="29" spans="1:7" x14ac:dyDescent="0.2">
      <c r="A29"/>
      <c r="B29" s="158"/>
      <c r="C29"/>
      <c r="G29" s="159"/>
    </row>
    <row r="30" spans="1:7" x14ac:dyDescent="0.2">
      <c r="A30"/>
      <c r="B30"/>
      <c r="C30"/>
    </row>
    <row r="31" spans="1:7" x14ac:dyDescent="0.2">
      <c r="A31" s="160"/>
      <c r="B31" s="160"/>
      <c r="C31" s="160"/>
      <c r="D31" s="161"/>
      <c r="E31" s="161"/>
      <c r="F31" s="161"/>
    </row>
    <row r="32" spans="1:7" x14ac:dyDescent="0.2">
      <c r="A32"/>
      <c r="B32"/>
      <c r="C32"/>
    </row>
    <row r="33" spans="1:3" x14ac:dyDescent="0.2">
      <c r="A33" s="86"/>
      <c r="B33" s="86"/>
      <c r="C33" s="86"/>
    </row>
    <row r="34" spans="1:3" x14ac:dyDescent="0.2">
      <c r="A34" s="138"/>
    </row>
  </sheetData>
  <mergeCells count="2">
    <mergeCell ref="A4:E4"/>
    <mergeCell ref="A5:E5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офп</vt:lpstr>
      <vt:lpstr>осп</vt:lpstr>
      <vt:lpstr>ОДДС</vt:lpstr>
      <vt:lpstr>Капитал</vt:lpstr>
      <vt:lpstr>Капитал!Область_печати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Чороева Айзада Карыпбаевна</cp:lastModifiedBy>
  <cp:lastPrinted>2016-11-02T04:17:41Z</cp:lastPrinted>
  <dcterms:created xsi:type="dcterms:W3CDTF">1996-10-08T23:32:33Z</dcterms:created>
  <dcterms:modified xsi:type="dcterms:W3CDTF">2017-01-09T13:28:07Z</dcterms:modified>
</cp:coreProperties>
</file>