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<sst xmlns="http://schemas.openxmlformats.org/spreadsheetml/2006/main" count="142" uniqueCount="108">
  <si>
    <t>тыс.сом</t>
  </si>
  <si>
    <t>АКТИВЫ</t>
  </si>
  <si>
    <t>- обремененные залогом по сделкам “РЕПО”</t>
  </si>
  <si>
    <t>Кредиты и авансы, выданные банкам</t>
  </si>
  <si>
    <t>Кредиты, выданные клиентам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</si>
  <si>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</si>
  <si>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</si>
  <si>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</si>
  <si>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</si>
  <si>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Текущие счета и депозиты клиентов</t>
  </si>
  <si>
    <t>Прочие привлеченные средства</t>
  </si>
  <si>
    <t>Прочие обязательства</t>
  </si>
  <si>
    <t>СОБСТВЕННЫЕ СРЕДСТВА</t>
  </si>
  <si>
    <t>Акционерный капитал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</si>
  <si>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</si>
  <si>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</si>
  <si>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</si>
  <si>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</si>
  <si>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</si>
  <si>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</si>
  <si>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</si>
  <si>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Операционные доходы</t>
  </si>
  <si>
    <t>Прочие общехозяйственные и административные расходы</t>
  </si>
  <si>
    <t>Расход по налогу на прибыль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</si>
  <si>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</si>
  <si>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</si>
  <si>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</si>
  <si>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</si>
  <si>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</si>
  <si>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</si>
  <si>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</si>
  <si>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</si>
  <si>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</si>
  <si>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</si>
  <si>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ОАО "Коммерческий банк КЫРГЫЗСТАН"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</si>
  <si>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</si>
  <si>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</si>
  <si>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</si>
  <si>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</si>
  <si>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Поступления (выплаты) по прочим доходам (расходам)</t>
  </si>
  <si>
    <t>(Увеличение) уменьшение операционных активов</t>
  </si>
  <si>
    <t>Увеличение (уменьшение) операционных обязательств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</si>
  <si>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</si>
  <si>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</si>
  <si>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</si>
  <si>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</si>
  <si>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</si>
  <si>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</si>
  <si>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</si>
  <si>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</si>
  <si>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</si>
  <si>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</si>
  <si>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</si>
  <si>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</si>
  <si>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</si>
  <si>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</si>
  <si>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</si>
  <si>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</si>
  <si>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</si>
  <si>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</si>
  <si>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</si>
  <si>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Акционерный капитал             тыс. сом</t>
  </si>
  <si>
    <t>Дополнительно оплаченный капитал                тыс. сом</t>
  </si>
  <si>
    <t>Резервы         тыс. сом</t>
  </si>
  <si>
    <t>Нераспределенная прибыль           тыс. сом</t>
  </si>
  <si>
    <t>Итого                 тыс. сом</t>
  </si>
  <si>
    <t>Итого совокупного дохода за год</t>
  </si>
  <si>
    <t>Итого операций с                             собственниками</t>
  </si>
  <si>
    <t>Перевод</t>
  </si>
  <si>
    <t>Итого совокупного дохода                 за год</t>
  </si>
  <si>
    <t>Итого операций с                          собственниками</t>
  </si>
  <si>
    <t>Инвестиции в ценные бумаги</t>
  </si>
  <si>
    <t>Счета и депозиты банков и прочих финансовых институтов</t>
  </si>
  <si>
    <t>На приобретение акций</t>
  </si>
  <si>
    <t>На выплату дивидендов</t>
  </si>
  <si>
    <t>Отчет о финансовом положении  на 31 декабря 2014 года(включительно).</t>
  </si>
  <si>
    <t>Декабрь 2014</t>
  </si>
  <si>
    <t>Декабрь 2013</t>
  </si>
  <si>
    <t>Декабрь 2012</t>
  </si>
  <si>
    <t>Отчет оприбыли или убытке и прочем совокупном доходе на 31 декабря 2014 года (включительно)</t>
  </si>
  <si>
    <t xml:space="preserve">Декабрь 2014 </t>
  </si>
  <si>
    <t xml:space="preserve">Декабрь  2013 </t>
  </si>
  <si>
    <t xml:space="preserve">Декабрь 2012 </t>
  </si>
  <si>
    <t>Отчет о движении денежных средств на  31 декабря 2014 года(включительно)</t>
  </si>
  <si>
    <t>Отчет об изменениях в капитале на 31 декабря 2014 года(включительно)</t>
  </si>
  <si>
    <t>Отложенное налоговое обязательство</t>
  </si>
  <si>
    <t>Денежные средства и их эквиваленты</t>
  </si>
  <si>
    <t>Кредиты выданные банкам и прочим финансовым институтам</t>
  </si>
  <si>
    <t>Текущее налоговое обязательство</t>
  </si>
  <si>
    <t>Резервы</t>
  </si>
  <si>
    <t xml:space="preserve">Нераспределенная прибыль </t>
  </si>
  <si>
    <t>Итого капитала</t>
  </si>
  <si>
    <t>Итого обязательств</t>
  </si>
  <si>
    <t>Итого активов</t>
  </si>
  <si>
    <t>Итого обязательств и капитала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</si>
  <si>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</si>
  <si>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Чистая прибыль от операций с иностранной валютой</t>
  </si>
  <si>
    <t>Прочие операционные доходы</t>
  </si>
  <si>
    <t>Начисление (восстановление) убытков от обесценения</t>
  </si>
  <si>
    <t>Общие административные расходы</t>
  </si>
  <si>
    <t>Отчетный         период                    IV-квартал   2014</t>
  </si>
  <si>
    <t>Отчетный         период                   IV-квартал   2013</t>
  </si>
  <si>
    <t>Остаток на 01 января 2013 года</t>
  </si>
  <si>
    <t>Прибыль за год</t>
  </si>
  <si>
    <t>Дивиденды объявленные</t>
  </si>
  <si>
    <t>Остаток на 31 декабря                               2013 года</t>
  </si>
  <si>
    <t>Остаток на 1 января                       2014 года</t>
  </si>
  <si>
    <t>Остаток на 31 декабря                              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</si>
</sst>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11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180" fontId="8" fillId="0" borderId="12" xfId="68" applyNumberFormat="1" applyFont="1" applyFill="1" applyBorder="1" applyAlignment="1">
      <alignment/>
    </xf>
    <xf numFmtId="0" fontId="9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0" xfId="41" applyNumberFormat="1" applyFont="1" applyFill="1" applyAlignment="1">
      <alignment horizontal="right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0" fontId="8" fillId="0" borderId="0" xfId="40" applyFont="1" applyBorder="1" applyAlignment="1">
      <alignment horizontal="left"/>
      <protection/>
    </xf>
    <xf numFmtId="177" fontId="8" fillId="0" borderId="0" xfId="41" applyNumberFormat="1" applyFont="1" applyFill="1" applyBorder="1" applyAlignment="1">
      <alignment horizontal="right"/>
      <protection/>
    </xf>
    <xf numFmtId="0" fontId="8" fillId="0" borderId="0" xfId="39" applyFont="1" applyAlignment="1">
      <alignment wrapText="1"/>
      <protection/>
    </xf>
    <xf numFmtId="180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80" fontId="12" fillId="0" borderId="0" xfId="34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80" fontId="7" fillId="0" borderId="13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3" fillId="0" borderId="11" xfId="68" applyNumberFormat="1" applyFont="1" applyFill="1" applyBorder="1" applyAlignment="1">
      <alignment/>
    </xf>
    <xf numFmtId="180" fontId="13" fillId="0" borderId="0" xfId="68" applyNumberFormat="1" applyFont="1" applyFill="1" applyBorder="1" applyAlignment="1">
      <alignment/>
    </xf>
    <xf numFmtId="180" fontId="13" fillId="0" borderId="12" xfId="68" applyNumberFormat="1" applyFont="1" applyFill="1" applyBorder="1" applyAlignment="1">
      <alignment/>
    </xf>
    <xf numFmtId="0" fontId="53" fillId="0" borderId="0" xfId="40" applyFont="1" applyFill="1" applyBorder="1" applyAlignment="1">
      <alignment/>
      <protection/>
    </xf>
    <xf numFmtId="180" fontId="53" fillId="0" borderId="0" xfId="41" applyNumberFormat="1" applyFont="1" applyFill="1" applyAlignment="1">
      <alignment horizontal="right"/>
      <protection/>
    </xf>
    <xf numFmtId="180" fontId="54" fillId="0" borderId="0" xfId="68" applyNumberFormat="1" applyFont="1" applyFill="1" applyBorder="1" applyAlignment="1">
      <alignment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4" xfId="35" applyFont="1" applyBorder="1" applyAlignment="1">
      <alignment vertical="top"/>
      <protection/>
    </xf>
    <xf numFmtId="0" fontId="17" fillId="0" borderId="14" xfId="0" applyFont="1" applyBorder="1" applyAlignment="1">
      <alignment horizontal="center" vertical="top" wrapText="1"/>
    </xf>
    <xf numFmtId="182" fontId="17" fillId="0" borderId="14" xfId="0" applyNumberFormat="1" applyFont="1" applyBorder="1" applyAlignment="1">
      <alignment horizontal="center" vertical="top" wrapText="1"/>
    </xf>
    <xf numFmtId="0" fontId="10" fillId="0" borderId="14" xfId="35" applyFont="1" applyBorder="1" applyAlignment="1">
      <alignment horizontal="left" vertical="top"/>
      <protection/>
    </xf>
    <xf numFmtId="180" fontId="10" fillId="0" borderId="14" xfId="35" applyNumberFormat="1" applyFont="1" applyFill="1" applyBorder="1" applyAlignment="1">
      <alignment/>
      <protection/>
    </xf>
    <xf numFmtId="0" fontId="10" fillId="0" borderId="14" xfId="35" applyFont="1" applyBorder="1" applyAlignment="1">
      <alignment horizontal="left" vertical="top" wrapText="1"/>
      <protection/>
    </xf>
    <xf numFmtId="0" fontId="10" fillId="0" borderId="14" xfId="35" applyFont="1" applyBorder="1" applyAlignment="1">
      <alignment vertical="top"/>
      <protection/>
    </xf>
    <xf numFmtId="177" fontId="10" fillId="0" borderId="14" xfId="35" applyNumberFormat="1" applyFont="1" applyFill="1" applyBorder="1" applyAlignment="1">
      <alignment/>
      <protection/>
    </xf>
    <xf numFmtId="0" fontId="16" fillId="0" borderId="14" xfId="35" applyFont="1" applyBorder="1" applyAlignment="1">
      <alignment horizontal="left" vertical="top"/>
      <protection/>
    </xf>
    <xf numFmtId="0" fontId="10" fillId="0" borderId="14" xfId="40" applyFont="1" applyBorder="1" applyAlignment="1">
      <alignment horizontal="left" wrapText="1"/>
      <protection/>
    </xf>
    <xf numFmtId="0" fontId="10" fillId="0" borderId="0" xfId="40" applyFont="1" applyFill="1" applyBorder="1" applyAlignment="1" quotePrefix="1">
      <alignment horizontal="left" wrapText="1"/>
      <protection/>
    </xf>
    <xf numFmtId="0" fontId="10" fillId="0" borderId="14" xfId="40" applyFont="1" applyFill="1" applyBorder="1" applyAlignment="1">
      <alignment horizontal="left" wrapText="1"/>
      <protection/>
    </xf>
    <xf numFmtId="180" fontId="16" fillId="0" borderId="14" xfId="35" applyNumberFormat="1" applyFont="1" applyFill="1" applyBorder="1" applyAlignment="1">
      <alignment horizontal="right"/>
      <protection/>
    </xf>
    <xf numFmtId="0" fontId="16" fillId="0" borderId="14" xfId="35" applyFont="1" applyBorder="1" applyAlignment="1">
      <alignment horizontal="left" vertical="top" wrapText="1"/>
      <protection/>
    </xf>
    <xf numFmtId="180" fontId="10" fillId="0" borderId="14" xfId="35" applyNumberFormat="1" applyFont="1" applyFill="1" applyBorder="1" applyAlignment="1">
      <alignment horizontal="right"/>
      <protection/>
    </xf>
    <xf numFmtId="0" fontId="16" fillId="0" borderId="14" xfId="35" applyFont="1" applyBorder="1" applyAlignment="1">
      <alignment/>
      <protection/>
    </xf>
    <xf numFmtId="180" fontId="10" fillId="33" borderId="14" xfId="35" applyNumberFormat="1" applyFont="1" applyFill="1" applyBorder="1" applyAlignment="1">
      <alignment/>
      <protection/>
    </xf>
    <xf numFmtId="0" fontId="10" fillId="0" borderId="14" xfId="35" applyFont="1" applyBorder="1" applyAlignment="1">
      <alignment/>
      <protection/>
    </xf>
    <xf numFmtId="0" fontId="10" fillId="0" borderId="14" xfId="35" applyFont="1" applyBorder="1" applyAlignment="1">
      <alignment vertical="top" wrapText="1"/>
      <protection/>
    </xf>
    <xf numFmtId="0" fontId="16" fillId="0" borderId="0" xfId="35" applyFont="1" applyBorder="1" applyAlignment="1">
      <alignment vertical="top"/>
      <protection/>
    </xf>
    <xf numFmtId="180" fontId="16" fillId="0" borderId="0" xfId="3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7" fillId="0" borderId="0" xfId="38" applyFont="1" applyBorder="1">
      <alignment/>
      <protection/>
    </xf>
    <xf numFmtId="0" fontId="1" fillId="0" borderId="0" xfId="38" applyFont="1" applyBorder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8" fillId="0" borderId="0" xfId="38" applyFont="1" applyBorder="1">
      <alignment/>
      <protection/>
    </xf>
    <xf numFmtId="0" fontId="7" fillId="0" borderId="0" xfId="0" applyFont="1" applyBorder="1" applyAlignment="1">
      <alignment/>
    </xf>
    <xf numFmtId="3" fontId="7" fillId="0" borderId="15" xfId="38" applyNumberFormat="1" applyFont="1" applyBorder="1">
      <alignment/>
      <protection/>
    </xf>
    <xf numFmtId="180" fontId="7" fillId="0" borderId="15" xfId="41" applyNumberFormat="1" applyFont="1" applyFill="1" applyBorder="1" applyAlignment="1">
      <alignment horizontal="right"/>
      <protection/>
    </xf>
    <xf numFmtId="3" fontId="8" fillId="0" borderId="0" xfId="38" applyNumberFormat="1" applyFont="1" applyBorder="1">
      <alignment/>
      <protection/>
    </xf>
    <xf numFmtId="0" fontId="8" fillId="0" borderId="0" xfId="38" applyFont="1" applyBorder="1" applyAlignment="1" quotePrefix="1">
      <alignment horizontal="left"/>
      <protection/>
    </xf>
    <xf numFmtId="3" fontId="7" fillId="0" borderId="0" xfId="38" applyNumberFormat="1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  <xf numFmtId="0" fontId="8" fillId="0" borderId="0" xfId="38" applyFont="1" applyBorder="1" applyAlignment="1">
      <alignment horizontal="left"/>
      <protection/>
    </xf>
    <xf numFmtId="3" fontId="8" fillId="0" borderId="15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8" fillId="0" borderId="0" xfId="41" applyNumberFormat="1" applyFont="1" applyFill="1" applyAlignment="1">
      <alignment horizontal="right"/>
      <protection/>
    </xf>
    <xf numFmtId="3" fontId="7" fillId="0" borderId="13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>
      <alignment wrapText="1"/>
      <protection/>
    </xf>
    <xf numFmtId="3" fontId="8" fillId="0" borderId="12" xfId="38" applyNumberFormat="1" applyFont="1" applyBorder="1">
      <alignment/>
      <protection/>
    </xf>
    <xf numFmtId="180" fontId="8" fillId="0" borderId="16" xfId="41" applyNumberFormat="1" applyFont="1" applyFill="1" applyBorder="1" applyAlignment="1">
      <alignment horizontal="right"/>
      <protection/>
    </xf>
    <xf numFmtId="3" fontId="8" fillId="0" borderId="13" xfId="38" applyNumberFormat="1" applyFont="1" applyBorder="1">
      <alignment/>
      <protection/>
    </xf>
    <xf numFmtId="0" fontId="7" fillId="0" borderId="0" xfId="38" applyFont="1" applyBorder="1" applyAlignment="1">
      <alignment wrapText="1"/>
      <protection/>
    </xf>
    <xf numFmtId="0" fontId="8" fillId="0" borderId="0" xfId="38" applyFont="1" applyBorder="1" applyAlignment="1" quotePrefix="1">
      <alignment horizontal="left" wrapText="1"/>
      <protection/>
    </xf>
    <xf numFmtId="180" fontId="7" fillId="0" borderId="0" xfId="4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7" fontId="55" fillId="0" borderId="0" xfId="33" applyNumberFormat="1" applyFont="1" applyFill="1" applyAlignment="1">
      <alignment/>
    </xf>
    <xf numFmtId="37" fontId="53" fillId="0" borderId="0" xfId="33" applyNumberFormat="1" applyFont="1" applyFill="1" applyAlignment="1">
      <alignment/>
    </xf>
    <xf numFmtId="180" fontId="54" fillId="0" borderId="12" xfId="34" applyNumberFormat="1" applyFont="1" applyFill="1" applyBorder="1" applyAlignment="1">
      <alignment/>
    </xf>
    <xf numFmtId="177" fontId="53" fillId="0" borderId="0" xfId="34" applyNumberFormat="1" applyFont="1" applyFill="1" applyBorder="1" applyAlignment="1">
      <alignment horizontal="left"/>
    </xf>
    <xf numFmtId="180" fontId="53" fillId="0" borderId="0" xfId="34" applyNumberFormat="1" applyFont="1" applyFill="1" applyBorder="1" applyAlignment="1">
      <alignment horizontal="left"/>
    </xf>
    <xf numFmtId="180" fontId="54" fillId="0" borderId="11" xfId="34" applyNumberFormat="1" applyFont="1" applyFill="1" applyBorder="1" applyAlignment="1">
      <alignment/>
    </xf>
    <xf numFmtId="180" fontId="5" fillId="0" borderId="15" xfId="0" applyNumberFormat="1" applyFont="1" applyBorder="1" applyAlignment="1">
      <alignment/>
    </xf>
    <xf numFmtId="14" fontId="8" fillId="0" borderId="13" xfId="40" applyNumberFormat="1" applyFont="1" applyFill="1" applyBorder="1" applyAlignment="1">
      <alignment horizontal="center"/>
      <protection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14" fillId="0" borderId="0" xfId="0" applyNumberFormat="1" applyFont="1" applyFill="1" applyAlignment="1">
      <alignment/>
    </xf>
    <xf numFmtId="180" fontId="1" fillId="0" borderId="0" xfId="38" applyNumberFormat="1" applyFont="1">
      <alignment/>
      <protection/>
    </xf>
    <xf numFmtId="0" fontId="18" fillId="0" borderId="0" xfId="38" applyFont="1">
      <alignment/>
      <protection/>
    </xf>
    <xf numFmtId="3" fontId="1" fillId="0" borderId="0" xfId="38" applyNumberFormat="1" applyFo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7" fillId="0" borderId="0" xfId="39" applyFont="1" applyFill="1">
      <alignment/>
      <protection/>
    </xf>
    <xf numFmtId="0" fontId="5" fillId="0" borderId="0" xfId="0" applyFont="1" applyFill="1" applyAlignment="1">
      <alignment/>
    </xf>
    <xf numFmtId="180" fontId="10" fillId="34" borderId="14" xfId="35" applyNumberFormat="1" applyFont="1" applyFill="1" applyBorder="1" applyAlignment="1">
      <alignment/>
      <protection/>
    </xf>
    <xf numFmtId="3" fontId="8" fillId="0" borderId="11" xfId="38" applyNumberFormat="1" applyFont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38" applyFont="1" applyAlignment="1">
      <alignment horizont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56.421875" style="1" bestFit="1" customWidth="1"/>
    <col min="2" max="2" width="20.57421875" style="40" customWidth="1"/>
    <col min="3" max="3" width="23.00390625" style="40" customWidth="1"/>
    <col min="4" max="4" width="25.57421875" style="19" bestFit="1" customWidth="1"/>
    <col min="5" max="5" width="13.7109375" style="19" customWidth="1"/>
    <col min="6" max="6" width="11.00390625" style="1" bestFit="1" customWidth="1"/>
    <col min="7" max="7" width="11.57421875" style="1" bestFit="1" customWidth="1"/>
    <col min="8" max="16384" width="9.140625" style="1" customWidth="1"/>
  </cols>
  <sheetData>
    <row r="1" spans="1:3" ht="15">
      <c r="A1" s="137" t="s">
        <v>27</v>
      </c>
      <c r="B1" s="137"/>
      <c r="C1" s="137"/>
    </row>
    <row r="2" spans="1:5" ht="15.75" thickBot="1">
      <c r="A2" s="138" t="s">
        <v>75</v>
      </c>
      <c r="B2" s="138"/>
      <c r="C2" s="138"/>
      <c r="D2" s="20"/>
      <c r="E2" s="20"/>
    </row>
    <row r="3" spans="4:5" ht="15">
      <c r="D3" s="121"/>
      <c r="E3" s="52"/>
    </row>
    <row r="4" spans="2:5" ht="15">
      <c r="B4" s="2" t="s">
        <v>24</v>
      </c>
      <c r="C4" s="3" t="s">
        <v>26</v>
      </c>
      <c r="D4" s="52" t="s">
        <v>26</v>
      </c>
      <c r="E4" s="52"/>
    </row>
    <row r="5" spans="1:5" ht="12.75" customHeight="1">
      <c r="A5" s="4"/>
      <c r="B5" s="5" t="s">
        <v>76</v>
      </c>
      <c r="C5" s="5" t="s">
        <v>77</v>
      </c>
      <c r="D5" s="5" t="s">
        <v>78</v>
      </c>
      <c r="E5" s="21"/>
    </row>
    <row r="6" spans="1:5" ht="15.75" thickBot="1">
      <c r="A6" s="22"/>
      <c r="B6" s="7" t="s">
        <v>0</v>
      </c>
      <c r="C6" s="7" t="s">
        <v>0</v>
      </c>
      <c r="D6" s="122" t="s">
        <v>0</v>
      </c>
      <c r="E6" s="23"/>
    </row>
    <row r="7" spans="1:3" ht="15">
      <c r="A7" s="24" t="s">
        <v>1</v>
      </c>
      <c r="B7" s="115"/>
      <c r="C7" s="116"/>
    </row>
    <row r="8" spans="1:4" ht="14.25">
      <c r="A8" s="27" t="s">
        <v>86</v>
      </c>
      <c r="B8" s="116">
        <v>2144837</v>
      </c>
      <c r="C8" s="116">
        <v>1888447</v>
      </c>
      <c r="D8" s="19">
        <v>1312524</v>
      </c>
    </row>
    <row r="9" spans="1:4" ht="28.5">
      <c r="A9" s="25" t="s">
        <v>87</v>
      </c>
      <c r="B9" s="48">
        <v>519984</v>
      </c>
      <c r="C9" s="48">
        <v>447638</v>
      </c>
      <c r="D9" s="19">
        <v>166020</v>
      </c>
    </row>
    <row r="10" spans="1:4" ht="14.25">
      <c r="A10" s="25" t="s">
        <v>4</v>
      </c>
      <c r="B10" s="48">
        <v>4977690</v>
      </c>
      <c r="C10" s="48">
        <v>3923902</v>
      </c>
      <c r="D10" s="19">
        <v>2886089</v>
      </c>
    </row>
    <row r="11" spans="1:7" ht="14.25">
      <c r="A11" s="25" t="s">
        <v>71</v>
      </c>
      <c r="B11" s="48">
        <v>217121</v>
      </c>
      <c r="C11" s="48">
        <v>180156</v>
      </c>
      <c r="D11" s="19">
        <v>167527</v>
      </c>
      <c r="G11" s="13"/>
    </row>
    <row r="12" spans="1:4" ht="29.25" customHeight="1">
      <c r="A12" s="25" t="s">
        <v>5</v>
      </c>
      <c r="B12" s="48">
        <v>428793</v>
      </c>
      <c r="C12" s="48">
        <v>281496</v>
      </c>
      <c r="D12" s="19">
        <v>185732</v>
      </c>
    </row>
    <row r="13" spans="1:4" ht="14.25">
      <c r="A13" s="27" t="s">
        <v>6</v>
      </c>
      <c r="B13" s="48">
        <v>192506</v>
      </c>
      <c r="C13" s="48">
        <v>116597</v>
      </c>
      <c r="D13" s="19">
        <v>114607</v>
      </c>
    </row>
    <row r="14" spans="1:6" ht="15.75" thickBot="1">
      <c r="A14" s="24" t="s">
        <v>93</v>
      </c>
      <c r="B14" s="117">
        <f>B8+B9+B10+B11+B12+B13</f>
        <v>8480931</v>
      </c>
      <c r="C14" s="117">
        <f>C8+C9+C10+C11+C12+C13</f>
        <v>6838236</v>
      </c>
      <c r="D14" s="117">
        <f>D8+D9+D10+D11+D12+D13</f>
        <v>4832499</v>
      </c>
      <c r="E14" s="30"/>
      <c r="F14" s="13"/>
    </row>
    <row r="15" spans="1:3" ht="15" thickTop="1">
      <c r="A15" s="27"/>
      <c r="B15" s="118"/>
      <c r="C15" s="118"/>
    </row>
    <row r="16" spans="1:3" ht="15">
      <c r="A16" s="24" t="s">
        <v>7</v>
      </c>
      <c r="B16" s="118"/>
      <c r="C16" s="118"/>
    </row>
    <row r="17" spans="1:4" ht="42.75">
      <c r="A17" s="27" t="s">
        <v>8</v>
      </c>
      <c r="B17" s="119">
        <v>689</v>
      </c>
      <c r="C17" s="119">
        <v>200</v>
      </c>
      <c r="D17" s="19">
        <v>2877</v>
      </c>
    </row>
    <row r="18" spans="1:4" ht="14.25">
      <c r="A18" s="32" t="s">
        <v>72</v>
      </c>
      <c r="B18" s="48">
        <v>1092186</v>
      </c>
      <c r="C18" s="48">
        <v>631435</v>
      </c>
      <c r="D18" s="19">
        <v>455453</v>
      </c>
    </row>
    <row r="19" spans="1:4" ht="14.25">
      <c r="A19" s="33" t="s">
        <v>9</v>
      </c>
      <c r="B19" s="48">
        <v>5363834</v>
      </c>
      <c r="C19" s="48">
        <v>4741829</v>
      </c>
      <c r="D19" s="19">
        <v>3355830</v>
      </c>
    </row>
    <row r="20" spans="1:4" ht="14.25">
      <c r="A20" s="33" t="s">
        <v>10</v>
      </c>
      <c r="B20" s="48">
        <v>890335</v>
      </c>
      <c r="C20" s="48">
        <v>491116</v>
      </c>
      <c r="D20" s="19">
        <v>197210</v>
      </c>
    </row>
    <row r="21" spans="1:4" ht="14.25">
      <c r="A21" s="33" t="s">
        <v>88</v>
      </c>
      <c r="B21" s="48">
        <v>3365</v>
      </c>
      <c r="C21" s="48">
        <v>1000</v>
      </c>
      <c r="D21" s="19">
        <v>1768</v>
      </c>
    </row>
    <row r="22" spans="1:4" ht="14.25">
      <c r="A22" s="33" t="s">
        <v>85</v>
      </c>
      <c r="B22" s="48">
        <v>4020</v>
      </c>
      <c r="C22" s="48">
        <v>3320</v>
      </c>
      <c r="D22" s="19">
        <v>3320</v>
      </c>
    </row>
    <row r="23" spans="1:4" ht="14.25">
      <c r="A23" s="33" t="s">
        <v>11</v>
      </c>
      <c r="B23" s="48">
        <v>146772</v>
      </c>
      <c r="C23" s="48">
        <v>105442</v>
      </c>
      <c r="D23" s="19">
        <v>78711</v>
      </c>
    </row>
    <row r="24" spans="1:5" ht="15">
      <c r="A24" s="24" t="s">
        <v>92</v>
      </c>
      <c r="B24" s="120">
        <f>SUM(B17:B23)</f>
        <v>7501201</v>
      </c>
      <c r="C24" s="120">
        <f>SUM(C17:C23)</f>
        <v>5974342</v>
      </c>
      <c r="D24" s="120">
        <f>SUM(D17:D23)</f>
        <v>4095169</v>
      </c>
      <c r="E24" s="30"/>
    </row>
    <row r="25" spans="1:4" ht="15">
      <c r="A25" s="27"/>
      <c r="B25" s="118"/>
      <c r="C25" s="118"/>
      <c r="D25" s="30"/>
    </row>
    <row r="26" spans="1:3" ht="15">
      <c r="A26" s="24" t="s">
        <v>12</v>
      </c>
      <c r="B26" s="31"/>
      <c r="C26" s="31"/>
    </row>
    <row r="27" spans="1:4" ht="14.25">
      <c r="A27" s="27" t="s">
        <v>13</v>
      </c>
      <c r="B27" s="8">
        <v>781987</v>
      </c>
      <c r="C27" s="8">
        <v>622243</v>
      </c>
      <c r="D27" s="19">
        <v>521126</v>
      </c>
    </row>
    <row r="28" spans="1:3" ht="14.25">
      <c r="A28" s="27" t="s">
        <v>31</v>
      </c>
      <c r="B28" s="8">
        <v>350</v>
      </c>
      <c r="C28" s="8">
        <v>414</v>
      </c>
    </row>
    <row r="29" spans="1:4" ht="14.25">
      <c r="A29" s="27" t="s">
        <v>89</v>
      </c>
      <c r="B29" s="8"/>
      <c r="C29" s="8"/>
      <c r="D29" s="19">
        <v>19</v>
      </c>
    </row>
    <row r="30" spans="1:4" ht="14.25">
      <c r="A30" s="27" t="s">
        <v>90</v>
      </c>
      <c r="B30" s="41">
        <v>197393</v>
      </c>
      <c r="C30" s="41">
        <v>241237</v>
      </c>
      <c r="D30" s="19">
        <v>216185</v>
      </c>
    </row>
    <row r="31" spans="1:5" ht="15">
      <c r="A31" s="34" t="s">
        <v>91</v>
      </c>
      <c r="B31" s="29">
        <f>SUM(B27:B30)</f>
        <v>979730</v>
      </c>
      <c r="C31" s="29">
        <f>SUM(C27:C30)</f>
        <v>863894</v>
      </c>
      <c r="D31" s="29">
        <f>SUM(D27:D30)</f>
        <v>737330</v>
      </c>
      <c r="E31" s="35"/>
    </row>
    <row r="32" spans="1:5" ht="15.75" thickBot="1">
      <c r="A32" s="36" t="s">
        <v>94</v>
      </c>
      <c r="B32" s="28">
        <f>B31+B24</f>
        <v>8480931</v>
      </c>
      <c r="C32" s="28">
        <f>C24+C31</f>
        <v>6838236</v>
      </c>
      <c r="D32" s="28">
        <f>D31+D24</f>
        <v>4832499</v>
      </c>
      <c r="E32" s="30"/>
    </row>
    <row r="33" spans="1:5" ht="15" thickTop="1">
      <c r="A33" s="27"/>
      <c r="C33" s="38"/>
      <c r="D33" s="31"/>
      <c r="E33" s="31"/>
    </row>
    <row r="34" spans="1:3" ht="14.25">
      <c r="A34" s="18"/>
      <c r="B34" s="39"/>
      <c r="C34" s="39">
        <f>C32-C14</f>
        <v>0</v>
      </c>
    </row>
    <row r="35" spans="1:3" ht="14.25">
      <c r="A35" s="18"/>
      <c r="B35" s="39"/>
      <c r="C35" s="39"/>
    </row>
    <row r="36" spans="1:3" ht="14.25">
      <c r="A36" s="18"/>
      <c r="B36" s="39"/>
      <c r="C36" s="39"/>
    </row>
    <row r="39" spans="1:3" ht="14.25">
      <c r="A39" s="53" t="s">
        <v>32</v>
      </c>
      <c r="B39" s="54"/>
      <c r="C39" s="54" t="s">
        <v>33</v>
      </c>
    </row>
    <row r="40" spans="1:3" ht="14.25">
      <c r="A40" s="53"/>
      <c r="B40" s="54"/>
      <c r="C40" s="54"/>
    </row>
    <row r="41" spans="1:3" ht="14.25">
      <c r="A41" s="53"/>
      <c r="B41" s="54"/>
      <c r="C41" s="54"/>
    </row>
    <row r="42" spans="1:3" ht="14.25">
      <c r="A42" s="53" t="s">
        <v>25</v>
      </c>
      <c r="B42" s="54"/>
      <c r="C42" s="54" t="s">
        <v>14</v>
      </c>
    </row>
    <row r="43" spans="2:3" ht="14.25">
      <c r="B43" s="37"/>
      <c r="C43" s="37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0">
      <selection activeCell="C26" sqref="C26"/>
    </sheetView>
  </sheetViews>
  <sheetFormatPr defaultColWidth="9.140625" defaultRowHeight="12.75"/>
  <cols>
    <col min="1" max="1" width="65.421875" style="129" customWidth="1"/>
    <col min="2" max="2" width="20.57421875" style="129" customWidth="1"/>
    <col min="3" max="3" width="23.421875" style="129" customWidth="1"/>
    <col min="4" max="4" width="23.00390625" style="129" customWidth="1"/>
    <col min="5" max="16384" width="9.140625" style="129" customWidth="1"/>
  </cols>
  <sheetData>
    <row r="1" spans="1:4" ht="15">
      <c r="A1" s="139" t="s">
        <v>27</v>
      </c>
      <c r="B1" s="140"/>
      <c r="C1" s="140"/>
      <c r="D1" s="141"/>
    </row>
    <row r="2" spans="1:4" ht="15">
      <c r="A2" s="139" t="s">
        <v>79</v>
      </c>
      <c r="B2" s="141"/>
      <c r="C2" s="141"/>
      <c r="D2" s="141"/>
    </row>
    <row r="4" spans="2:4" ht="15">
      <c r="B4" s="2" t="s">
        <v>24</v>
      </c>
      <c r="C4" s="130" t="s">
        <v>26</v>
      </c>
      <c r="D4" s="130" t="s">
        <v>26</v>
      </c>
    </row>
    <row r="5" spans="1:4" ht="15">
      <c r="A5" s="4"/>
      <c r="B5" s="5" t="s">
        <v>80</v>
      </c>
      <c r="C5" s="5" t="s">
        <v>81</v>
      </c>
      <c r="D5" s="5" t="s">
        <v>82</v>
      </c>
    </row>
    <row r="6" spans="1:4" ht="15.75" thickBot="1">
      <c r="A6" s="6"/>
      <c r="B6" s="7" t="s">
        <v>0</v>
      </c>
      <c r="C6" s="7" t="s">
        <v>0</v>
      </c>
      <c r="D6" s="7" t="s">
        <v>0</v>
      </c>
    </row>
    <row r="7" spans="1:3" ht="14.25">
      <c r="A7" s="6"/>
      <c r="B7" s="6"/>
      <c r="C7" s="6"/>
    </row>
    <row r="8" spans="1:4" ht="14.25">
      <c r="A8" s="6" t="s">
        <v>15</v>
      </c>
      <c r="B8" s="8">
        <v>1023627</v>
      </c>
      <c r="C8" s="43">
        <v>790119</v>
      </c>
      <c r="D8" s="43">
        <v>632561</v>
      </c>
    </row>
    <row r="9" spans="1:4" ht="14.25">
      <c r="A9" s="6" t="s">
        <v>16</v>
      </c>
      <c r="B9" s="8">
        <v>-415669</v>
      </c>
      <c r="C9" s="43">
        <v>-243716</v>
      </c>
      <c r="D9" s="43">
        <v>-189240</v>
      </c>
    </row>
    <row r="10" spans="1:4" ht="15">
      <c r="A10" s="9" t="s">
        <v>17</v>
      </c>
      <c r="B10" s="10">
        <f>B8+B9</f>
        <v>607958</v>
      </c>
      <c r="C10" s="44">
        <f>C8+C9</f>
        <v>546403</v>
      </c>
      <c r="D10" s="44">
        <f>D8+D9</f>
        <v>443321</v>
      </c>
    </row>
    <row r="11" spans="1:4" ht="14.25">
      <c r="A11" s="12"/>
      <c r="B11" s="47"/>
      <c r="C11" s="42"/>
      <c r="D11" s="42"/>
    </row>
    <row r="12" spans="1:4" ht="14.25">
      <c r="A12" s="6" t="s">
        <v>18</v>
      </c>
      <c r="B12" s="48">
        <v>245267</v>
      </c>
      <c r="C12" s="43">
        <v>212432</v>
      </c>
      <c r="D12" s="43">
        <v>188950</v>
      </c>
    </row>
    <row r="13" spans="1:4" ht="14.25">
      <c r="A13" s="6" t="s">
        <v>19</v>
      </c>
      <c r="B13" s="48">
        <v>-2227</v>
      </c>
      <c r="C13" s="43">
        <v>-1601</v>
      </c>
      <c r="D13" s="43">
        <v>-776</v>
      </c>
    </row>
    <row r="14" spans="1:4" ht="15">
      <c r="A14" s="9" t="s">
        <v>20</v>
      </c>
      <c r="B14" s="10">
        <f>B12+B13</f>
        <v>243040</v>
      </c>
      <c r="C14" s="44">
        <f>C12+C13</f>
        <v>210831</v>
      </c>
      <c r="D14" s="44">
        <f>D12+D13</f>
        <v>188174</v>
      </c>
    </row>
    <row r="15" spans="1:4" ht="14.25">
      <c r="A15" s="12"/>
      <c r="B15" s="6"/>
      <c r="C15" s="42"/>
      <c r="D15" s="42"/>
    </row>
    <row r="16" spans="1:4" ht="42.75">
      <c r="A16" s="14" t="s">
        <v>95</v>
      </c>
      <c r="B16" s="8">
        <v>4741</v>
      </c>
      <c r="C16" s="43">
        <v>1681</v>
      </c>
      <c r="D16" s="43">
        <v>2766</v>
      </c>
    </row>
    <row r="17" spans="1:4" ht="21.75" customHeight="1">
      <c r="A17" s="14" t="s">
        <v>96</v>
      </c>
      <c r="B17" s="48">
        <v>126680</v>
      </c>
      <c r="C17" s="43">
        <v>95123</v>
      </c>
      <c r="D17" s="43">
        <v>107883</v>
      </c>
    </row>
    <row r="18" spans="1:4" ht="18.75" customHeight="1">
      <c r="A18" s="12" t="s">
        <v>97</v>
      </c>
      <c r="B18" s="48">
        <v>4298</v>
      </c>
      <c r="C18" s="43">
        <v>22186</v>
      </c>
      <c r="D18" s="43">
        <v>15659</v>
      </c>
    </row>
    <row r="19" spans="1:4" ht="15">
      <c r="A19" s="9" t="s">
        <v>21</v>
      </c>
      <c r="B19" s="49">
        <f>SUM(B10,B14,B16:B18)</f>
        <v>986717</v>
      </c>
      <c r="C19" s="49">
        <f>SUM(C10,C14,C16:C18)</f>
        <v>876224</v>
      </c>
      <c r="D19" s="49">
        <f>SUM(D10,D14,D16:D18)</f>
        <v>757803</v>
      </c>
    </row>
    <row r="20" spans="1:4" ht="14.25">
      <c r="A20" s="12"/>
      <c r="B20" s="47"/>
      <c r="C20" s="43"/>
      <c r="D20" s="43"/>
    </row>
    <row r="21" spans="1:4" ht="17.25" customHeight="1">
      <c r="A21" s="15" t="s">
        <v>98</v>
      </c>
      <c r="B21" s="48">
        <v>-34546</v>
      </c>
      <c r="C21" s="51">
        <v>-2384</v>
      </c>
      <c r="D21" s="51">
        <v>10251</v>
      </c>
    </row>
    <row r="22" spans="1:4" ht="17.25" customHeight="1">
      <c r="A22" s="16" t="s">
        <v>99</v>
      </c>
      <c r="B22" s="48">
        <v>-745288</v>
      </c>
      <c r="C22" s="48">
        <v>-621572</v>
      </c>
      <c r="D22" s="48">
        <v>-539240</v>
      </c>
    </row>
    <row r="23" spans="1:5" ht="15.75" thickBot="1">
      <c r="A23" s="131" t="s">
        <v>28</v>
      </c>
      <c r="B23" s="17">
        <f>SUM(B19:B22)</f>
        <v>206883</v>
      </c>
      <c r="C23" s="17">
        <f>SUM(C19:C22)</f>
        <v>252268</v>
      </c>
      <c r="D23" s="17">
        <f>SUM(D19:D22)</f>
        <v>228814</v>
      </c>
      <c r="E23" s="132"/>
    </row>
    <row r="24" spans="1:5" ht="15.75" thickTop="1">
      <c r="A24" s="131"/>
      <c r="B24" s="11"/>
      <c r="C24" s="43"/>
      <c r="D24" s="43"/>
      <c r="E24" s="132"/>
    </row>
    <row r="25" spans="1:5" ht="14.25">
      <c r="A25" s="133" t="s">
        <v>23</v>
      </c>
      <c r="B25" s="50">
        <v>-20600</v>
      </c>
      <c r="C25" s="43">
        <v>-22141</v>
      </c>
      <c r="D25" s="43">
        <v>-23720</v>
      </c>
      <c r="E25" s="132"/>
    </row>
    <row r="26" spans="1:4" ht="15.75" thickBot="1">
      <c r="A26" s="134" t="s">
        <v>29</v>
      </c>
      <c r="B26" s="123">
        <f>B23+B25</f>
        <v>186283</v>
      </c>
      <c r="C26" s="46">
        <f>SUM(C23:C25)</f>
        <v>230127</v>
      </c>
      <c r="D26" s="46">
        <f>SUM(D23:D25)</f>
        <v>205094</v>
      </c>
    </row>
    <row r="27" spans="1:4" ht="15.75" thickTop="1">
      <c r="A27" s="134"/>
      <c r="B27" s="124"/>
      <c r="C27" s="45"/>
      <c r="D27" s="45"/>
    </row>
    <row r="28" spans="1:4" ht="15">
      <c r="A28" s="134"/>
      <c r="B28" s="124"/>
      <c r="C28" s="45"/>
      <c r="D28" s="45"/>
    </row>
    <row r="29" spans="1:4" ht="15">
      <c r="A29" s="134"/>
      <c r="B29" s="124"/>
      <c r="C29" s="45"/>
      <c r="D29" s="45"/>
    </row>
    <row r="30" spans="1:4" ht="15">
      <c r="A30" s="134"/>
      <c r="B30" s="124"/>
      <c r="C30" s="45"/>
      <c r="D30" s="45"/>
    </row>
    <row r="31" spans="1:4" ht="15">
      <c r="A31" s="134"/>
      <c r="B31" s="124"/>
      <c r="C31" s="45"/>
      <c r="D31" s="45"/>
    </row>
    <row r="32" spans="1:4" ht="15">
      <c r="A32" s="134"/>
      <c r="B32" s="124"/>
      <c r="C32" s="45"/>
      <c r="D32" s="45"/>
    </row>
    <row r="33" spans="1:4" ht="15">
      <c r="A33" s="134"/>
      <c r="B33" s="124"/>
      <c r="C33" s="45"/>
      <c r="D33" s="45"/>
    </row>
    <row r="34" spans="1:4" ht="15">
      <c r="A34" s="134"/>
      <c r="B34" s="124"/>
      <c r="C34" s="45"/>
      <c r="D34" s="45"/>
    </row>
    <row r="35" spans="1:4" ht="15">
      <c r="A35" s="134"/>
      <c r="B35" s="124"/>
      <c r="C35" s="45"/>
      <c r="D35" s="45"/>
    </row>
    <row r="36" spans="2:4" ht="14.25">
      <c r="B36" s="132"/>
      <c r="C36" s="42"/>
      <c r="D36" s="42"/>
    </row>
    <row r="37" spans="1:4" ht="14.25">
      <c r="A37" s="54" t="s">
        <v>32</v>
      </c>
      <c r="B37" s="54"/>
      <c r="C37" s="54" t="s">
        <v>33</v>
      </c>
      <c r="D37" s="40"/>
    </row>
    <row r="38" spans="1:3" ht="14.25">
      <c r="A38" s="54"/>
      <c r="B38" s="54"/>
      <c r="C38" s="54"/>
    </row>
    <row r="39" spans="1:3" ht="14.25">
      <c r="A39" s="54"/>
      <c r="B39" s="54"/>
      <c r="C39" s="54"/>
    </row>
    <row r="40" spans="1:3" ht="14.25">
      <c r="A40" s="54" t="s">
        <v>30</v>
      </c>
      <c r="B40" s="54"/>
      <c r="C40" s="54" t="s">
        <v>14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55"/>
  <sheetViews>
    <sheetView zoomScalePageLayoutView="0" workbookViewId="0" topLeftCell="A22">
      <selection activeCell="A22" sqref="A1:IV16384"/>
    </sheetView>
  </sheetViews>
  <sheetFormatPr defaultColWidth="9.140625" defaultRowHeight="12.75"/>
  <cols>
    <col min="1" max="1" width="65.28125" style="38" customWidth="1"/>
    <col min="2" max="3" width="18.8515625" style="38" customWidth="1"/>
    <col min="4" max="4" width="14.140625" style="38" customWidth="1"/>
    <col min="5" max="16384" width="9.140625" style="38" customWidth="1"/>
  </cols>
  <sheetData>
    <row r="1" spans="1:3" ht="12.75">
      <c r="A1" s="56"/>
      <c r="B1" s="55"/>
      <c r="C1" s="55"/>
    </row>
    <row r="2" spans="1:3" ht="15">
      <c r="A2" s="142" t="s">
        <v>34</v>
      </c>
      <c r="B2" s="143"/>
      <c r="C2" s="143"/>
    </row>
    <row r="3" spans="1:3" ht="15">
      <c r="A3" s="142" t="s">
        <v>83</v>
      </c>
      <c r="B3" s="143"/>
      <c r="C3" s="144"/>
    </row>
    <row r="5" spans="1:3" ht="48" customHeight="1">
      <c r="A5" s="57"/>
      <c r="B5" s="58" t="s">
        <v>100</v>
      </c>
      <c r="C5" s="58" t="s">
        <v>101</v>
      </c>
    </row>
    <row r="6" spans="1:3" ht="15">
      <c r="A6" s="57" t="s">
        <v>35</v>
      </c>
      <c r="B6" s="59" t="s">
        <v>36</v>
      </c>
      <c r="C6" s="59" t="s">
        <v>36</v>
      </c>
    </row>
    <row r="7" spans="1:3" ht="12">
      <c r="A7" s="60" t="s">
        <v>15</v>
      </c>
      <c r="B7" s="61">
        <v>1007776</v>
      </c>
      <c r="C7" s="61">
        <v>813688</v>
      </c>
    </row>
    <row r="8" spans="1:3" ht="12">
      <c r="A8" s="60" t="s">
        <v>16</v>
      </c>
      <c r="B8" s="61">
        <v>-421183</v>
      </c>
      <c r="C8" s="61">
        <v>-243906</v>
      </c>
    </row>
    <row r="9" spans="1:3" ht="12">
      <c r="A9" s="60" t="s">
        <v>18</v>
      </c>
      <c r="B9" s="61">
        <v>245267</v>
      </c>
      <c r="C9" s="61">
        <v>212432</v>
      </c>
    </row>
    <row r="10" spans="1:3" ht="12">
      <c r="A10" s="60" t="s">
        <v>19</v>
      </c>
      <c r="B10" s="61">
        <v>-2227</v>
      </c>
      <c r="C10" s="61">
        <v>-1608</v>
      </c>
    </row>
    <row r="11" spans="1:3" ht="36">
      <c r="A11" s="62" t="s">
        <v>37</v>
      </c>
      <c r="B11" s="61">
        <v>4741</v>
      </c>
      <c r="C11" s="61">
        <v>1985</v>
      </c>
    </row>
    <row r="12" spans="1:3" ht="12">
      <c r="A12" s="60" t="s">
        <v>38</v>
      </c>
      <c r="B12" s="61">
        <v>126680</v>
      </c>
      <c r="C12" s="61">
        <v>101560</v>
      </c>
    </row>
    <row r="13" spans="1:3" ht="12">
      <c r="A13" s="60" t="s">
        <v>39</v>
      </c>
      <c r="B13" s="61">
        <v>4298</v>
      </c>
      <c r="C13" s="61">
        <v>21769</v>
      </c>
    </row>
    <row r="14" spans="1:3" ht="12">
      <c r="A14" s="60" t="s">
        <v>22</v>
      </c>
      <c r="B14" s="61">
        <v>-686153</v>
      </c>
      <c r="C14" s="61">
        <v>-604261</v>
      </c>
    </row>
    <row r="15" spans="1:3" ht="12">
      <c r="A15" s="63"/>
      <c r="B15" s="64"/>
      <c r="C15" s="64"/>
    </row>
    <row r="16" spans="1:3" ht="12">
      <c r="A16" s="65" t="s">
        <v>40</v>
      </c>
      <c r="B16" s="64"/>
      <c r="C16" s="64"/>
    </row>
    <row r="17" spans="1:3" ht="24">
      <c r="A17" s="66" t="s">
        <v>8</v>
      </c>
      <c r="B17" s="61">
        <v>0</v>
      </c>
      <c r="C17" s="61">
        <v>0</v>
      </c>
    </row>
    <row r="18" spans="1:3" ht="12">
      <c r="A18" s="67" t="s">
        <v>2</v>
      </c>
      <c r="B18" s="61">
        <v>0</v>
      </c>
      <c r="C18" s="61">
        <v>0</v>
      </c>
    </row>
    <row r="19" spans="1:3" ht="12">
      <c r="A19" s="68" t="s">
        <v>3</v>
      </c>
      <c r="B19" s="61">
        <v>-77279</v>
      </c>
      <c r="C19" s="61">
        <v>-285925</v>
      </c>
    </row>
    <row r="20" spans="1:3" ht="12">
      <c r="A20" s="68" t="s">
        <v>4</v>
      </c>
      <c r="B20" s="61">
        <v>-740782</v>
      </c>
      <c r="C20" s="61">
        <v>-961047</v>
      </c>
    </row>
    <row r="21" spans="1:3" ht="12">
      <c r="A21" s="60"/>
      <c r="B21" s="69"/>
      <c r="C21" s="69"/>
    </row>
    <row r="22" spans="1:3" ht="12">
      <c r="A22" s="65" t="s">
        <v>41</v>
      </c>
      <c r="B22" s="61"/>
      <c r="C22" s="61"/>
    </row>
    <row r="23" spans="1:3" ht="24">
      <c r="A23" s="62" t="s">
        <v>8</v>
      </c>
      <c r="B23" s="61">
        <v>-689</v>
      </c>
      <c r="C23" s="61">
        <v>-1858</v>
      </c>
    </row>
    <row r="24" spans="1:3" ht="12">
      <c r="A24" s="68" t="s">
        <v>72</v>
      </c>
      <c r="B24" s="61">
        <v>362727</v>
      </c>
      <c r="C24" s="61">
        <v>166763</v>
      </c>
    </row>
    <row r="25" spans="1:3" ht="12">
      <c r="A25" s="60" t="s">
        <v>9</v>
      </c>
      <c r="B25" s="61">
        <v>372551</v>
      </c>
      <c r="C25" s="61">
        <v>1339506</v>
      </c>
    </row>
    <row r="26" spans="1:3" ht="24">
      <c r="A26" s="70" t="s">
        <v>42</v>
      </c>
      <c r="B26" s="69">
        <f>SUM(B7:B25)</f>
        <v>195727</v>
      </c>
      <c r="C26" s="69">
        <f>SUM(C7:C25)</f>
        <v>559098</v>
      </c>
    </row>
    <row r="27" spans="1:3" ht="12">
      <c r="A27" s="63"/>
      <c r="B27" s="64"/>
      <c r="C27" s="64"/>
    </row>
    <row r="28" spans="1:3" ht="12">
      <c r="A28" s="60" t="s">
        <v>43</v>
      </c>
      <c r="B28" s="71">
        <v>-20600</v>
      </c>
      <c r="C28" s="71">
        <v>-22909</v>
      </c>
    </row>
    <row r="29" spans="1:3" ht="12">
      <c r="A29" s="63"/>
      <c r="B29" s="61"/>
      <c r="C29" s="61"/>
    </row>
    <row r="30" spans="1:3" ht="12">
      <c r="A30" s="65" t="s">
        <v>44</v>
      </c>
      <c r="B30" s="69">
        <f>SUM(B26:B28)</f>
        <v>175127</v>
      </c>
      <c r="C30" s="69">
        <f>SUM(C26:C28)</f>
        <v>536189</v>
      </c>
    </row>
    <row r="31" spans="1:3" ht="12">
      <c r="A31" s="63"/>
      <c r="B31" s="61"/>
      <c r="C31" s="61"/>
    </row>
    <row r="32" spans="1:3" ht="12">
      <c r="A32" s="57" t="s">
        <v>45</v>
      </c>
      <c r="B32" s="61"/>
      <c r="C32" s="61"/>
    </row>
    <row r="33" spans="1:3" ht="12">
      <c r="A33" s="63" t="s">
        <v>46</v>
      </c>
      <c r="B33" s="71">
        <v>-224230</v>
      </c>
      <c r="C33" s="71">
        <v>-216650</v>
      </c>
    </row>
    <row r="34" spans="1:3" ht="12">
      <c r="A34" s="63" t="s">
        <v>47</v>
      </c>
      <c r="B34" s="61">
        <v>186375</v>
      </c>
      <c r="C34" s="61">
        <v>201440</v>
      </c>
    </row>
    <row r="35" spans="1:3" ht="12">
      <c r="A35" s="60" t="s">
        <v>48</v>
      </c>
      <c r="B35" s="61">
        <v>-254939</v>
      </c>
      <c r="C35" s="61">
        <v>-157813</v>
      </c>
    </row>
    <row r="36" spans="1:3" ht="12">
      <c r="A36" s="60" t="s">
        <v>49</v>
      </c>
      <c r="B36" s="61">
        <v>346</v>
      </c>
      <c r="C36" s="61">
        <v>602</v>
      </c>
    </row>
    <row r="37" spans="1:3" ht="12">
      <c r="A37" s="72" t="s">
        <v>50</v>
      </c>
      <c r="B37" s="69">
        <f>SUM(B33:B36)</f>
        <v>-292448</v>
      </c>
      <c r="C37" s="69">
        <f>SUM(C33:C36)</f>
        <v>-172421</v>
      </c>
    </row>
    <row r="38" spans="1:3" ht="12">
      <c r="A38" s="60"/>
      <c r="B38" s="61"/>
      <c r="C38" s="61"/>
    </row>
    <row r="39" spans="1:3" ht="12">
      <c r="A39" s="57" t="s">
        <v>51</v>
      </c>
      <c r="B39" s="61"/>
      <c r="C39" s="61"/>
    </row>
    <row r="40" spans="1:3" ht="12">
      <c r="A40" s="63" t="s">
        <v>52</v>
      </c>
      <c r="B40" s="61">
        <v>473128</v>
      </c>
      <c r="C40" s="61">
        <v>343496</v>
      </c>
    </row>
    <row r="41" spans="1:3" ht="12">
      <c r="A41" s="63" t="s">
        <v>53</v>
      </c>
      <c r="B41" s="135">
        <v>-61449</v>
      </c>
      <c r="C41" s="73">
        <v>-59881</v>
      </c>
    </row>
    <row r="42" spans="1:3" ht="12">
      <c r="A42" s="60" t="s">
        <v>54</v>
      </c>
      <c r="B42" s="71">
        <v>-68922</v>
      </c>
      <c r="C42" s="71">
        <v>-102061</v>
      </c>
    </row>
    <row r="43" spans="1:3" ht="12">
      <c r="A43" s="72" t="s">
        <v>55</v>
      </c>
      <c r="B43" s="69">
        <f>SUM(B40:B42)</f>
        <v>342757</v>
      </c>
      <c r="C43" s="69">
        <f>SUM(C40:C42)</f>
        <v>181554</v>
      </c>
    </row>
    <row r="44" spans="1:3" ht="12">
      <c r="A44" s="74"/>
      <c r="B44" s="61"/>
      <c r="C44" s="61"/>
    </row>
    <row r="45" spans="1:3" ht="12">
      <c r="A45" s="72" t="s">
        <v>56</v>
      </c>
      <c r="B45" s="69">
        <f>B30+B37+B43</f>
        <v>225436</v>
      </c>
      <c r="C45" s="69">
        <f>C30+C37+C43</f>
        <v>545322</v>
      </c>
    </row>
    <row r="46" spans="1:3" ht="24">
      <c r="A46" s="75" t="s">
        <v>57</v>
      </c>
      <c r="B46" s="61">
        <v>30954</v>
      </c>
      <c r="C46" s="61">
        <v>30601</v>
      </c>
    </row>
    <row r="47" spans="1:3" ht="12">
      <c r="A47" s="63" t="s">
        <v>58</v>
      </c>
      <c r="B47" s="61">
        <v>1888447</v>
      </c>
      <c r="C47" s="61">
        <v>1312524</v>
      </c>
    </row>
    <row r="48" spans="1:3" ht="12">
      <c r="A48" s="57" t="s">
        <v>59</v>
      </c>
      <c r="B48" s="69">
        <f>SUM(B45:B47)</f>
        <v>2144837</v>
      </c>
      <c r="C48" s="69">
        <f>SUM(C45:C47)</f>
        <v>1888447</v>
      </c>
    </row>
    <row r="49" spans="1:3" ht="12">
      <c r="A49" s="76"/>
      <c r="B49" s="77"/>
      <c r="C49" s="77"/>
    </row>
    <row r="50" spans="1:3" ht="12">
      <c r="A50" s="76"/>
      <c r="B50" s="77"/>
      <c r="C50" s="77"/>
    </row>
    <row r="51" spans="1:251" ht="14.25">
      <c r="A51" s="1"/>
      <c r="B51" s="37"/>
      <c r="C51" s="40"/>
      <c r="E51" s="1"/>
      <c r="F51" s="40"/>
      <c r="G51" s="40"/>
      <c r="I51" s="1"/>
      <c r="J51" s="40"/>
      <c r="K51" s="40"/>
      <c r="M51" s="1"/>
      <c r="N51" s="40"/>
      <c r="O51" s="40"/>
      <c r="Q51" s="1"/>
      <c r="R51" s="40"/>
      <c r="S51" s="40"/>
      <c r="U51" s="1"/>
      <c r="V51" s="40"/>
      <c r="W51" s="40"/>
      <c r="Y51" s="1"/>
      <c r="Z51" s="40"/>
      <c r="AA51" s="40"/>
      <c r="AC51" s="1"/>
      <c r="AD51" s="40"/>
      <c r="AE51" s="40"/>
      <c r="AG51" s="1"/>
      <c r="AH51" s="40"/>
      <c r="AI51" s="40"/>
      <c r="AK51" s="1"/>
      <c r="AL51" s="40"/>
      <c r="AM51" s="40"/>
      <c r="AO51" s="1"/>
      <c r="AP51" s="40"/>
      <c r="AQ51" s="40"/>
      <c r="AS51" s="1"/>
      <c r="AT51" s="40"/>
      <c r="AU51" s="40"/>
      <c r="AW51" s="1"/>
      <c r="AX51" s="40"/>
      <c r="AY51" s="40"/>
      <c r="BA51" s="1"/>
      <c r="BB51" s="40"/>
      <c r="BC51" s="40"/>
      <c r="BE51" s="1"/>
      <c r="BF51" s="40"/>
      <c r="BG51" s="40"/>
      <c r="BI51" s="1"/>
      <c r="BJ51" s="40"/>
      <c r="BK51" s="40"/>
      <c r="BM51" s="1"/>
      <c r="BN51" s="40"/>
      <c r="BO51" s="40"/>
      <c r="BQ51" s="1"/>
      <c r="BR51" s="40"/>
      <c r="BS51" s="40"/>
      <c r="BU51" s="1"/>
      <c r="BV51" s="40"/>
      <c r="BW51" s="40"/>
      <c r="BY51" s="1"/>
      <c r="BZ51" s="40"/>
      <c r="CA51" s="40"/>
      <c r="CC51" s="1"/>
      <c r="CD51" s="40"/>
      <c r="CE51" s="40"/>
      <c r="CG51" s="1"/>
      <c r="CH51" s="40"/>
      <c r="CI51" s="40"/>
      <c r="CK51" s="1"/>
      <c r="CL51" s="40"/>
      <c r="CM51" s="40"/>
      <c r="CO51" s="1"/>
      <c r="CP51" s="40"/>
      <c r="CQ51" s="40"/>
      <c r="CS51" s="1"/>
      <c r="CT51" s="40"/>
      <c r="CU51" s="40"/>
      <c r="CW51" s="1"/>
      <c r="CX51" s="40"/>
      <c r="CY51" s="40"/>
      <c r="DA51" s="1"/>
      <c r="DB51" s="40"/>
      <c r="DC51" s="40"/>
      <c r="DE51" s="1"/>
      <c r="DF51" s="40"/>
      <c r="DG51" s="40"/>
      <c r="DI51" s="1"/>
      <c r="DJ51" s="40"/>
      <c r="DK51" s="40"/>
      <c r="DM51" s="1"/>
      <c r="DN51" s="40"/>
      <c r="DO51" s="40"/>
      <c r="DQ51" s="1"/>
      <c r="DR51" s="40"/>
      <c r="DS51" s="40"/>
      <c r="DU51" s="1"/>
      <c r="DV51" s="40"/>
      <c r="DW51" s="40"/>
      <c r="DY51" s="1"/>
      <c r="DZ51" s="40"/>
      <c r="EA51" s="40"/>
      <c r="EC51" s="1"/>
      <c r="ED51" s="40"/>
      <c r="EE51" s="40"/>
      <c r="EG51" s="1"/>
      <c r="EH51" s="40"/>
      <c r="EI51" s="40"/>
      <c r="EK51" s="1"/>
      <c r="EL51" s="40"/>
      <c r="EM51" s="40"/>
      <c r="EO51" s="1"/>
      <c r="EP51" s="40"/>
      <c r="EQ51" s="40"/>
      <c r="ES51" s="1"/>
      <c r="ET51" s="40"/>
      <c r="EU51" s="40"/>
      <c r="EW51" s="1"/>
      <c r="EX51" s="40"/>
      <c r="EY51" s="40"/>
      <c r="FA51" s="1"/>
      <c r="FB51" s="40"/>
      <c r="FC51" s="40"/>
      <c r="FE51" s="1"/>
      <c r="FF51" s="40"/>
      <c r="FG51" s="40"/>
      <c r="FI51" s="1"/>
      <c r="FJ51" s="40"/>
      <c r="FK51" s="40"/>
      <c r="FM51" s="1"/>
      <c r="FN51" s="40"/>
      <c r="FO51" s="40"/>
      <c r="FQ51" s="1"/>
      <c r="FR51" s="40"/>
      <c r="FS51" s="40"/>
      <c r="FU51" s="1"/>
      <c r="FV51" s="40"/>
      <c r="FW51" s="40"/>
      <c r="FY51" s="1"/>
      <c r="FZ51" s="40"/>
      <c r="GA51" s="40"/>
      <c r="GC51" s="1"/>
      <c r="GD51" s="40"/>
      <c r="GE51" s="40"/>
      <c r="GG51" s="1"/>
      <c r="GH51" s="40"/>
      <c r="GI51" s="40"/>
      <c r="GK51" s="1"/>
      <c r="GL51" s="40"/>
      <c r="GM51" s="40"/>
      <c r="GO51" s="1"/>
      <c r="GP51" s="40"/>
      <c r="GQ51" s="40"/>
      <c r="GS51" s="1"/>
      <c r="GT51" s="40"/>
      <c r="GU51" s="40"/>
      <c r="GW51" s="1"/>
      <c r="GX51" s="40"/>
      <c r="GY51" s="40"/>
      <c r="HA51" s="1"/>
      <c r="HB51" s="40"/>
      <c r="HC51" s="40"/>
      <c r="HE51" s="1"/>
      <c r="HF51" s="40"/>
      <c r="HG51" s="40"/>
      <c r="HI51" s="1"/>
      <c r="HJ51" s="40"/>
      <c r="HK51" s="40"/>
      <c r="HM51" s="1"/>
      <c r="HN51" s="40"/>
      <c r="HO51" s="40"/>
      <c r="HQ51" s="1"/>
      <c r="HR51" s="40"/>
      <c r="HS51" s="40"/>
      <c r="HU51" s="1"/>
      <c r="HV51" s="40"/>
      <c r="HW51" s="40"/>
      <c r="HY51" s="1"/>
      <c r="HZ51" s="40"/>
      <c r="IA51" s="40"/>
      <c r="IC51" s="1"/>
      <c r="ID51" s="40"/>
      <c r="IE51" s="40"/>
      <c r="IG51" s="1"/>
      <c r="IH51" s="40"/>
      <c r="II51" s="40"/>
      <c r="IK51" s="1"/>
      <c r="IL51" s="40"/>
      <c r="IM51" s="40"/>
      <c r="IO51" s="1"/>
      <c r="IP51" s="40"/>
      <c r="IQ51" s="40"/>
    </row>
    <row r="52" spans="1:251" ht="14.25">
      <c r="A52" s="53" t="s">
        <v>32</v>
      </c>
      <c r="B52" s="125"/>
      <c r="C52" s="53" t="s">
        <v>33</v>
      </c>
      <c r="E52" s="1"/>
      <c r="F52" s="40"/>
      <c r="G52" s="40"/>
      <c r="I52" s="1"/>
      <c r="J52" s="40"/>
      <c r="K52" s="40"/>
      <c r="M52" s="1"/>
      <c r="N52" s="40"/>
      <c r="O52" s="40"/>
      <c r="Q52" s="1"/>
      <c r="R52" s="40"/>
      <c r="S52" s="40"/>
      <c r="U52" s="1"/>
      <c r="V52" s="40"/>
      <c r="W52" s="40"/>
      <c r="Y52" s="1"/>
      <c r="Z52" s="40"/>
      <c r="AA52" s="40"/>
      <c r="AC52" s="1"/>
      <c r="AD52" s="40"/>
      <c r="AE52" s="40"/>
      <c r="AG52" s="1"/>
      <c r="AH52" s="40"/>
      <c r="AI52" s="40"/>
      <c r="AK52" s="1"/>
      <c r="AL52" s="40"/>
      <c r="AM52" s="40"/>
      <c r="AO52" s="1"/>
      <c r="AP52" s="40"/>
      <c r="AQ52" s="40"/>
      <c r="AS52" s="1"/>
      <c r="AT52" s="40"/>
      <c r="AU52" s="40"/>
      <c r="AW52" s="1"/>
      <c r="AX52" s="40"/>
      <c r="AY52" s="40"/>
      <c r="BA52" s="1"/>
      <c r="BB52" s="40"/>
      <c r="BC52" s="40"/>
      <c r="BE52" s="1"/>
      <c r="BF52" s="40"/>
      <c r="BG52" s="40"/>
      <c r="BI52" s="1"/>
      <c r="BJ52" s="40"/>
      <c r="BK52" s="40"/>
      <c r="BM52" s="1"/>
      <c r="BN52" s="40"/>
      <c r="BO52" s="40"/>
      <c r="BQ52" s="1"/>
      <c r="BR52" s="40"/>
      <c r="BS52" s="40"/>
      <c r="BU52" s="1"/>
      <c r="BV52" s="40"/>
      <c r="BW52" s="40"/>
      <c r="BY52" s="1"/>
      <c r="BZ52" s="40"/>
      <c r="CA52" s="40"/>
      <c r="CC52" s="1"/>
      <c r="CD52" s="40"/>
      <c r="CE52" s="40"/>
      <c r="CG52" s="1"/>
      <c r="CH52" s="40"/>
      <c r="CI52" s="40"/>
      <c r="CK52" s="1"/>
      <c r="CL52" s="40"/>
      <c r="CM52" s="40"/>
      <c r="CO52" s="1"/>
      <c r="CP52" s="40"/>
      <c r="CQ52" s="40"/>
      <c r="CS52" s="1"/>
      <c r="CT52" s="40"/>
      <c r="CU52" s="40"/>
      <c r="CW52" s="1"/>
      <c r="CX52" s="40"/>
      <c r="CY52" s="40"/>
      <c r="DA52" s="1"/>
      <c r="DB52" s="40"/>
      <c r="DC52" s="40"/>
      <c r="DE52" s="1"/>
      <c r="DF52" s="40"/>
      <c r="DG52" s="40"/>
      <c r="DI52" s="1"/>
      <c r="DJ52" s="40"/>
      <c r="DK52" s="40"/>
      <c r="DM52" s="1"/>
      <c r="DN52" s="40"/>
      <c r="DO52" s="40"/>
      <c r="DQ52" s="1"/>
      <c r="DR52" s="40"/>
      <c r="DS52" s="40"/>
      <c r="DU52" s="1"/>
      <c r="DV52" s="40"/>
      <c r="DW52" s="40"/>
      <c r="DY52" s="1"/>
      <c r="DZ52" s="40"/>
      <c r="EA52" s="40"/>
      <c r="EC52" s="1"/>
      <c r="ED52" s="40"/>
      <c r="EE52" s="40"/>
      <c r="EG52" s="1"/>
      <c r="EH52" s="40"/>
      <c r="EI52" s="40"/>
      <c r="EK52" s="1"/>
      <c r="EL52" s="40"/>
      <c r="EM52" s="40"/>
      <c r="EO52" s="1"/>
      <c r="EP52" s="40"/>
      <c r="EQ52" s="40"/>
      <c r="ES52" s="1"/>
      <c r="ET52" s="40"/>
      <c r="EU52" s="40"/>
      <c r="EW52" s="1"/>
      <c r="EX52" s="40"/>
      <c r="EY52" s="40"/>
      <c r="FA52" s="1"/>
      <c r="FB52" s="40"/>
      <c r="FC52" s="40"/>
      <c r="FE52" s="1"/>
      <c r="FF52" s="40"/>
      <c r="FG52" s="40"/>
      <c r="FI52" s="1"/>
      <c r="FJ52" s="40"/>
      <c r="FK52" s="40"/>
      <c r="FM52" s="1"/>
      <c r="FN52" s="40"/>
      <c r="FO52" s="40"/>
      <c r="FQ52" s="1"/>
      <c r="FR52" s="40"/>
      <c r="FS52" s="40"/>
      <c r="FU52" s="1"/>
      <c r="FV52" s="40"/>
      <c r="FW52" s="40"/>
      <c r="FY52" s="1"/>
      <c r="FZ52" s="40"/>
      <c r="GA52" s="40"/>
      <c r="GC52" s="1"/>
      <c r="GD52" s="40"/>
      <c r="GE52" s="40"/>
      <c r="GG52" s="1"/>
      <c r="GH52" s="40"/>
      <c r="GI52" s="40"/>
      <c r="GK52" s="1"/>
      <c r="GL52" s="40"/>
      <c r="GM52" s="40"/>
      <c r="GO52" s="1"/>
      <c r="GP52" s="40"/>
      <c r="GQ52" s="40"/>
      <c r="GS52" s="1"/>
      <c r="GT52" s="40"/>
      <c r="GU52" s="40"/>
      <c r="GW52" s="1"/>
      <c r="GX52" s="40"/>
      <c r="GY52" s="40"/>
      <c r="HA52" s="1"/>
      <c r="HB52" s="40"/>
      <c r="HC52" s="40"/>
      <c r="HE52" s="1"/>
      <c r="HF52" s="40"/>
      <c r="HG52" s="40"/>
      <c r="HI52" s="1"/>
      <c r="HJ52" s="40"/>
      <c r="HK52" s="40"/>
      <c r="HM52" s="1"/>
      <c r="HN52" s="40"/>
      <c r="HO52" s="40"/>
      <c r="HQ52" s="1"/>
      <c r="HR52" s="40"/>
      <c r="HS52" s="40"/>
      <c r="HU52" s="1"/>
      <c r="HV52" s="40"/>
      <c r="HW52" s="40"/>
      <c r="HY52" s="1"/>
      <c r="HZ52" s="40"/>
      <c r="IA52" s="40"/>
      <c r="IC52" s="1"/>
      <c r="ID52" s="40"/>
      <c r="IE52" s="40"/>
      <c r="IG52" s="1"/>
      <c r="IH52" s="40"/>
      <c r="II52" s="40"/>
      <c r="IK52" s="1"/>
      <c r="IL52" s="40"/>
      <c r="IM52" s="40"/>
      <c r="IO52" s="1"/>
      <c r="IP52" s="40"/>
      <c r="IQ52" s="40"/>
    </row>
    <row r="53" spans="1:251" ht="14.25">
      <c r="A53" s="53"/>
      <c r="B53" s="54"/>
      <c r="C53" s="53"/>
      <c r="E53" s="1"/>
      <c r="F53" s="40"/>
      <c r="G53" s="40"/>
      <c r="I53" s="1"/>
      <c r="J53" s="40"/>
      <c r="K53" s="40"/>
      <c r="M53" s="1"/>
      <c r="N53" s="40"/>
      <c r="O53" s="40"/>
      <c r="Q53" s="1"/>
      <c r="R53" s="40"/>
      <c r="S53" s="40"/>
      <c r="U53" s="1"/>
      <c r="V53" s="40"/>
      <c r="W53" s="40"/>
      <c r="Y53" s="1"/>
      <c r="Z53" s="40"/>
      <c r="AA53" s="40"/>
      <c r="AC53" s="1"/>
      <c r="AD53" s="40"/>
      <c r="AE53" s="40"/>
      <c r="AG53" s="1"/>
      <c r="AH53" s="40"/>
      <c r="AI53" s="40"/>
      <c r="AK53" s="1"/>
      <c r="AL53" s="40"/>
      <c r="AM53" s="40"/>
      <c r="AO53" s="1"/>
      <c r="AP53" s="40"/>
      <c r="AQ53" s="40"/>
      <c r="AS53" s="1"/>
      <c r="AT53" s="40"/>
      <c r="AU53" s="40"/>
      <c r="AW53" s="1"/>
      <c r="AX53" s="40"/>
      <c r="AY53" s="40"/>
      <c r="BA53" s="1"/>
      <c r="BB53" s="40"/>
      <c r="BC53" s="40"/>
      <c r="BE53" s="1"/>
      <c r="BF53" s="40"/>
      <c r="BG53" s="40"/>
      <c r="BI53" s="1"/>
      <c r="BJ53" s="40"/>
      <c r="BK53" s="40"/>
      <c r="BM53" s="1"/>
      <c r="BN53" s="40"/>
      <c r="BO53" s="40"/>
      <c r="BQ53" s="1"/>
      <c r="BR53" s="40"/>
      <c r="BS53" s="40"/>
      <c r="BU53" s="1"/>
      <c r="BV53" s="40"/>
      <c r="BW53" s="40"/>
      <c r="BY53" s="1"/>
      <c r="BZ53" s="40"/>
      <c r="CA53" s="40"/>
      <c r="CC53" s="1"/>
      <c r="CD53" s="40"/>
      <c r="CE53" s="40"/>
      <c r="CG53" s="1"/>
      <c r="CH53" s="40"/>
      <c r="CI53" s="40"/>
      <c r="CK53" s="1"/>
      <c r="CL53" s="40"/>
      <c r="CM53" s="40"/>
      <c r="CO53" s="1"/>
      <c r="CP53" s="40"/>
      <c r="CQ53" s="40"/>
      <c r="CS53" s="1"/>
      <c r="CT53" s="40"/>
      <c r="CU53" s="40"/>
      <c r="CW53" s="1"/>
      <c r="CX53" s="40"/>
      <c r="CY53" s="40"/>
      <c r="DA53" s="1"/>
      <c r="DB53" s="40"/>
      <c r="DC53" s="40"/>
      <c r="DE53" s="1"/>
      <c r="DF53" s="40"/>
      <c r="DG53" s="40"/>
      <c r="DI53" s="1"/>
      <c r="DJ53" s="40"/>
      <c r="DK53" s="40"/>
      <c r="DM53" s="1"/>
      <c r="DN53" s="40"/>
      <c r="DO53" s="40"/>
      <c r="DQ53" s="1"/>
      <c r="DR53" s="40"/>
      <c r="DS53" s="40"/>
      <c r="DU53" s="1"/>
      <c r="DV53" s="40"/>
      <c r="DW53" s="40"/>
      <c r="DY53" s="1"/>
      <c r="DZ53" s="40"/>
      <c r="EA53" s="40"/>
      <c r="EC53" s="1"/>
      <c r="ED53" s="40"/>
      <c r="EE53" s="40"/>
      <c r="EG53" s="1"/>
      <c r="EH53" s="40"/>
      <c r="EI53" s="40"/>
      <c r="EK53" s="1"/>
      <c r="EL53" s="40"/>
      <c r="EM53" s="40"/>
      <c r="EO53" s="1"/>
      <c r="EP53" s="40"/>
      <c r="EQ53" s="40"/>
      <c r="ES53" s="1"/>
      <c r="ET53" s="40"/>
      <c r="EU53" s="40"/>
      <c r="EW53" s="1"/>
      <c r="EX53" s="40"/>
      <c r="EY53" s="40"/>
      <c r="FA53" s="1"/>
      <c r="FB53" s="40"/>
      <c r="FC53" s="40"/>
      <c r="FE53" s="1"/>
      <c r="FF53" s="40"/>
      <c r="FG53" s="40"/>
      <c r="FI53" s="1"/>
      <c r="FJ53" s="40"/>
      <c r="FK53" s="40"/>
      <c r="FM53" s="1"/>
      <c r="FN53" s="40"/>
      <c r="FO53" s="40"/>
      <c r="FQ53" s="1"/>
      <c r="FR53" s="40"/>
      <c r="FS53" s="40"/>
      <c r="FU53" s="1"/>
      <c r="FV53" s="40"/>
      <c r="FW53" s="40"/>
      <c r="FY53" s="1"/>
      <c r="FZ53" s="40"/>
      <c r="GA53" s="40"/>
      <c r="GC53" s="1"/>
      <c r="GD53" s="40"/>
      <c r="GE53" s="40"/>
      <c r="GG53" s="1"/>
      <c r="GH53" s="40"/>
      <c r="GI53" s="40"/>
      <c r="GK53" s="1"/>
      <c r="GL53" s="40"/>
      <c r="GM53" s="40"/>
      <c r="GO53" s="1"/>
      <c r="GP53" s="40"/>
      <c r="GQ53" s="40"/>
      <c r="GS53" s="1"/>
      <c r="GT53" s="40"/>
      <c r="GU53" s="40"/>
      <c r="GW53" s="1"/>
      <c r="GX53" s="40"/>
      <c r="GY53" s="40"/>
      <c r="HA53" s="1"/>
      <c r="HB53" s="40"/>
      <c r="HC53" s="40"/>
      <c r="HE53" s="1"/>
      <c r="HF53" s="40"/>
      <c r="HG53" s="40"/>
      <c r="HI53" s="1"/>
      <c r="HJ53" s="40"/>
      <c r="HK53" s="40"/>
      <c r="HM53" s="1"/>
      <c r="HN53" s="40"/>
      <c r="HO53" s="40"/>
      <c r="HQ53" s="1"/>
      <c r="HR53" s="40"/>
      <c r="HS53" s="40"/>
      <c r="HU53" s="1"/>
      <c r="HV53" s="40"/>
      <c r="HW53" s="40"/>
      <c r="HY53" s="1"/>
      <c r="HZ53" s="40"/>
      <c r="IA53" s="40"/>
      <c r="IC53" s="1"/>
      <c r="ID53" s="40"/>
      <c r="IE53" s="40"/>
      <c r="IG53" s="1"/>
      <c r="IH53" s="40"/>
      <c r="II53" s="40"/>
      <c r="IK53" s="1"/>
      <c r="IL53" s="40"/>
      <c r="IM53" s="40"/>
      <c r="IO53" s="1"/>
      <c r="IP53" s="40"/>
      <c r="IQ53" s="40"/>
    </row>
    <row r="54" spans="1:251" ht="14.25">
      <c r="A54" s="53"/>
      <c r="B54" s="54"/>
      <c r="C54" s="53"/>
      <c r="E54" s="1"/>
      <c r="F54" s="40"/>
      <c r="G54" s="40"/>
      <c r="I54" s="1"/>
      <c r="J54" s="40"/>
      <c r="K54" s="40"/>
      <c r="M54" s="1"/>
      <c r="N54" s="40"/>
      <c r="O54" s="40"/>
      <c r="Q54" s="1"/>
      <c r="R54" s="40"/>
      <c r="S54" s="40"/>
      <c r="U54" s="1"/>
      <c r="V54" s="40"/>
      <c r="W54" s="40"/>
      <c r="Y54" s="1"/>
      <c r="Z54" s="40"/>
      <c r="AA54" s="40"/>
      <c r="AC54" s="1"/>
      <c r="AD54" s="40"/>
      <c r="AE54" s="40"/>
      <c r="AG54" s="1"/>
      <c r="AH54" s="40"/>
      <c r="AI54" s="40"/>
      <c r="AK54" s="1"/>
      <c r="AL54" s="40"/>
      <c r="AM54" s="40"/>
      <c r="AO54" s="1"/>
      <c r="AP54" s="40"/>
      <c r="AQ54" s="40"/>
      <c r="AS54" s="1"/>
      <c r="AT54" s="40"/>
      <c r="AU54" s="40"/>
      <c r="AW54" s="1"/>
      <c r="AX54" s="40"/>
      <c r="AY54" s="40"/>
      <c r="BA54" s="1"/>
      <c r="BB54" s="40"/>
      <c r="BC54" s="40"/>
      <c r="BE54" s="1"/>
      <c r="BF54" s="40"/>
      <c r="BG54" s="40"/>
      <c r="BI54" s="1"/>
      <c r="BJ54" s="40"/>
      <c r="BK54" s="40"/>
      <c r="BM54" s="1"/>
      <c r="BN54" s="40"/>
      <c r="BO54" s="40"/>
      <c r="BQ54" s="1"/>
      <c r="BR54" s="40"/>
      <c r="BS54" s="40"/>
      <c r="BU54" s="1"/>
      <c r="BV54" s="40"/>
      <c r="BW54" s="40"/>
      <c r="BY54" s="1"/>
      <c r="BZ54" s="40"/>
      <c r="CA54" s="40"/>
      <c r="CC54" s="1"/>
      <c r="CD54" s="40"/>
      <c r="CE54" s="40"/>
      <c r="CG54" s="1"/>
      <c r="CH54" s="40"/>
      <c r="CI54" s="40"/>
      <c r="CK54" s="1"/>
      <c r="CL54" s="40"/>
      <c r="CM54" s="40"/>
      <c r="CO54" s="1"/>
      <c r="CP54" s="40"/>
      <c r="CQ54" s="40"/>
      <c r="CS54" s="1"/>
      <c r="CT54" s="40"/>
      <c r="CU54" s="40"/>
      <c r="CW54" s="1"/>
      <c r="CX54" s="40"/>
      <c r="CY54" s="40"/>
      <c r="DA54" s="1"/>
      <c r="DB54" s="40"/>
      <c r="DC54" s="40"/>
      <c r="DE54" s="1"/>
      <c r="DF54" s="40"/>
      <c r="DG54" s="40"/>
      <c r="DI54" s="1"/>
      <c r="DJ54" s="40"/>
      <c r="DK54" s="40"/>
      <c r="DM54" s="1"/>
      <c r="DN54" s="40"/>
      <c r="DO54" s="40"/>
      <c r="DQ54" s="1"/>
      <c r="DR54" s="40"/>
      <c r="DS54" s="40"/>
      <c r="DU54" s="1"/>
      <c r="DV54" s="40"/>
      <c r="DW54" s="40"/>
      <c r="DY54" s="1"/>
      <c r="DZ54" s="40"/>
      <c r="EA54" s="40"/>
      <c r="EC54" s="1"/>
      <c r="ED54" s="40"/>
      <c r="EE54" s="40"/>
      <c r="EG54" s="1"/>
      <c r="EH54" s="40"/>
      <c r="EI54" s="40"/>
      <c r="EK54" s="1"/>
      <c r="EL54" s="40"/>
      <c r="EM54" s="40"/>
      <c r="EO54" s="1"/>
      <c r="EP54" s="40"/>
      <c r="EQ54" s="40"/>
      <c r="ES54" s="1"/>
      <c r="ET54" s="40"/>
      <c r="EU54" s="40"/>
      <c r="EW54" s="1"/>
      <c r="EX54" s="40"/>
      <c r="EY54" s="40"/>
      <c r="FA54" s="1"/>
      <c r="FB54" s="40"/>
      <c r="FC54" s="40"/>
      <c r="FE54" s="1"/>
      <c r="FF54" s="40"/>
      <c r="FG54" s="40"/>
      <c r="FI54" s="1"/>
      <c r="FJ54" s="40"/>
      <c r="FK54" s="40"/>
      <c r="FM54" s="1"/>
      <c r="FN54" s="40"/>
      <c r="FO54" s="40"/>
      <c r="FQ54" s="1"/>
      <c r="FR54" s="40"/>
      <c r="FS54" s="40"/>
      <c r="FU54" s="1"/>
      <c r="FV54" s="40"/>
      <c r="FW54" s="40"/>
      <c r="FY54" s="1"/>
      <c r="FZ54" s="40"/>
      <c r="GA54" s="40"/>
      <c r="GC54" s="1"/>
      <c r="GD54" s="40"/>
      <c r="GE54" s="40"/>
      <c r="GG54" s="1"/>
      <c r="GH54" s="40"/>
      <c r="GI54" s="40"/>
      <c r="GK54" s="1"/>
      <c r="GL54" s="40"/>
      <c r="GM54" s="40"/>
      <c r="GO54" s="1"/>
      <c r="GP54" s="40"/>
      <c r="GQ54" s="40"/>
      <c r="GS54" s="1"/>
      <c r="GT54" s="40"/>
      <c r="GU54" s="40"/>
      <c r="GW54" s="1"/>
      <c r="GX54" s="40"/>
      <c r="GY54" s="40"/>
      <c r="HA54" s="1"/>
      <c r="HB54" s="40"/>
      <c r="HC54" s="40"/>
      <c r="HE54" s="1"/>
      <c r="HF54" s="40"/>
      <c r="HG54" s="40"/>
      <c r="HI54" s="1"/>
      <c r="HJ54" s="40"/>
      <c r="HK54" s="40"/>
      <c r="HM54" s="1"/>
      <c r="HN54" s="40"/>
      <c r="HO54" s="40"/>
      <c r="HQ54" s="1"/>
      <c r="HR54" s="40"/>
      <c r="HS54" s="40"/>
      <c r="HU54" s="1"/>
      <c r="HV54" s="40"/>
      <c r="HW54" s="40"/>
      <c r="HY54" s="1"/>
      <c r="HZ54" s="40"/>
      <c r="IA54" s="40"/>
      <c r="IC54" s="1"/>
      <c r="ID54" s="40"/>
      <c r="IE54" s="40"/>
      <c r="IG54" s="1"/>
      <c r="IH54" s="40"/>
      <c r="II54" s="40"/>
      <c r="IK54" s="1"/>
      <c r="IL54" s="40"/>
      <c r="IM54" s="40"/>
      <c r="IO54" s="1"/>
      <c r="IP54" s="40"/>
      <c r="IQ54" s="40"/>
    </row>
    <row r="55" spans="1:3" ht="12.75">
      <c r="A55" s="53" t="s">
        <v>25</v>
      </c>
      <c r="B55" s="78"/>
      <c r="C55" s="53" t="s">
        <v>14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J25" sqref="J25"/>
    </sheetView>
  </sheetViews>
  <sheetFormatPr defaultColWidth="9.140625" defaultRowHeight="12.75"/>
  <cols>
    <col min="1" max="1" width="34.140625" style="81" customWidth="1"/>
    <col min="2" max="2" width="16.7109375" style="81" customWidth="1"/>
    <col min="3" max="3" width="19.28125" style="81" customWidth="1"/>
    <col min="4" max="4" width="12.421875" style="81" customWidth="1"/>
    <col min="5" max="5" width="17.7109375" style="81" customWidth="1"/>
    <col min="6" max="6" width="14.00390625" style="81" customWidth="1"/>
    <col min="8" max="8" width="16.28125" style="81" customWidth="1"/>
    <col min="9" max="16384" width="9.140625" style="81" customWidth="1"/>
  </cols>
  <sheetData>
    <row r="1" spans="1:2" ht="15.75">
      <c r="A1" s="79"/>
      <c r="B1" s="80"/>
    </row>
    <row r="2" spans="1:2" ht="15.75">
      <c r="A2" s="79"/>
      <c r="B2" s="80"/>
    </row>
    <row r="3" spans="1:6" ht="13.5" customHeight="1">
      <c r="A3" s="79"/>
      <c r="C3" s="80"/>
      <c r="D3" s="80"/>
      <c r="E3" s="80"/>
      <c r="F3" s="80"/>
    </row>
    <row r="4" spans="1:6" ht="18" customHeight="1">
      <c r="A4" s="145" t="s">
        <v>60</v>
      </c>
      <c r="B4" s="143"/>
      <c r="C4" s="143"/>
      <c r="D4" s="143"/>
      <c r="E4" s="143"/>
      <c r="F4" s="82"/>
    </row>
    <row r="5" spans="1:6" ht="13.5" customHeight="1">
      <c r="A5" s="145" t="s">
        <v>84</v>
      </c>
      <c r="B5" s="142"/>
      <c r="C5" s="142"/>
      <c r="D5" s="142"/>
      <c r="E5" s="142"/>
      <c r="F5" s="83"/>
    </row>
    <row r="6" spans="1:6" ht="12.75" customHeight="1">
      <c r="A6" s="84"/>
      <c r="B6" s="83"/>
      <c r="C6" s="83"/>
      <c r="D6" s="83"/>
      <c r="E6" s="83"/>
      <c r="F6" s="83"/>
    </row>
    <row r="7" spans="1:6" s="86" customFormat="1" ht="14.25">
      <c r="A7" s="85"/>
      <c r="B7" s="85"/>
      <c r="C7" s="85"/>
      <c r="D7" s="85"/>
      <c r="E7" s="85"/>
      <c r="F7" s="85"/>
    </row>
    <row r="8" spans="1:6" s="86" customFormat="1" ht="76.5" customHeight="1">
      <c r="A8" s="87"/>
      <c r="B8" s="88" t="s">
        <v>61</v>
      </c>
      <c r="C8" s="88" t="s">
        <v>62</v>
      </c>
      <c r="D8" s="88" t="s">
        <v>63</v>
      </c>
      <c r="E8" s="88" t="s">
        <v>64</v>
      </c>
      <c r="F8" s="89" t="s">
        <v>65</v>
      </c>
    </row>
    <row r="9" spans="1:6" s="86" customFormat="1" ht="15">
      <c r="A9" s="90"/>
      <c r="B9" s="85"/>
      <c r="C9" s="85"/>
      <c r="D9" s="85"/>
      <c r="E9" s="85"/>
      <c r="F9" s="85"/>
    </row>
    <row r="10" spans="1:11" s="86" customFormat="1" ht="15">
      <c r="A10" s="91" t="s">
        <v>102</v>
      </c>
      <c r="B10" s="92">
        <v>521126</v>
      </c>
      <c r="C10" s="93">
        <v>0</v>
      </c>
      <c r="D10" s="93">
        <v>19</v>
      </c>
      <c r="E10" s="92">
        <v>216185</v>
      </c>
      <c r="F10" s="92">
        <f>SUM(B10:E10)</f>
        <v>737330</v>
      </c>
      <c r="G10" s="94"/>
      <c r="H10" s="94"/>
      <c r="I10" s="94"/>
      <c r="J10" s="94"/>
      <c r="K10" s="94"/>
    </row>
    <row r="11" spans="1:6" s="86" customFormat="1" ht="15">
      <c r="A11" s="95"/>
      <c r="B11" s="96"/>
      <c r="C11" s="96"/>
      <c r="D11" s="96"/>
      <c r="E11" s="96"/>
      <c r="F11" s="96"/>
    </row>
    <row r="12" spans="1:6" s="86" customFormat="1" ht="14.25">
      <c r="A12" s="97" t="s">
        <v>103</v>
      </c>
      <c r="B12" s="41">
        <v>0</v>
      </c>
      <c r="C12" s="41">
        <v>0</v>
      </c>
      <c r="D12" s="41">
        <v>0</v>
      </c>
      <c r="E12" s="96">
        <v>230127</v>
      </c>
      <c r="F12" s="96">
        <f>SUM(B12:E12)</f>
        <v>230127</v>
      </c>
    </row>
    <row r="13" spans="1:6" ht="20.25" customHeight="1">
      <c r="A13" s="98" t="s">
        <v>66</v>
      </c>
      <c r="B13" s="26">
        <v>0</v>
      </c>
      <c r="C13" s="26">
        <v>0</v>
      </c>
      <c r="D13" s="26">
        <v>0</v>
      </c>
      <c r="E13" s="99">
        <f>SUM(E12:E12)</f>
        <v>230127</v>
      </c>
      <c r="F13" s="99">
        <f>SUM(F12:F12)</f>
        <v>230127</v>
      </c>
    </row>
    <row r="14" spans="1:6" ht="15" customHeight="1">
      <c r="A14" s="98"/>
      <c r="B14" s="92"/>
      <c r="C14" s="92"/>
      <c r="D14" s="92"/>
      <c r="E14" s="99"/>
      <c r="F14" s="99"/>
    </row>
    <row r="15" spans="1:6" ht="15" customHeight="1">
      <c r="A15" s="85" t="s">
        <v>73</v>
      </c>
      <c r="B15" s="96">
        <v>101117</v>
      </c>
      <c r="C15" s="8">
        <v>414</v>
      </c>
      <c r="D15" s="8">
        <v>0</v>
      </c>
      <c r="E15" s="109">
        <v>0</v>
      </c>
      <c r="F15" s="100">
        <f>SUM(B15:E15)</f>
        <v>101531</v>
      </c>
    </row>
    <row r="16" spans="1:6" ht="15.75" customHeight="1">
      <c r="A16" s="85" t="s">
        <v>104</v>
      </c>
      <c r="B16" s="41">
        <v>0</v>
      </c>
      <c r="C16" s="41">
        <v>0</v>
      </c>
      <c r="D16" s="41">
        <v>0</v>
      </c>
      <c r="E16" s="41">
        <v>-205094</v>
      </c>
      <c r="F16" s="102">
        <f>SUM(B16:E16)</f>
        <v>-205094</v>
      </c>
    </row>
    <row r="17" spans="1:8" ht="26.25" customHeight="1">
      <c r="A17" s="103" t="s">
        <v>67</v>
      </c>
      <c r="B17" s="99">
        <f>SUM(B15:B16)</f>
        <v>101117</v>
      </c>
      <c r="C17" s="26">
        <f>SUM(C15:C16)</f>
        <v>414</v>
      </c>
      <c r="D17" s="26">
        <f>SUM(D15:D16)</f>
        <v>0</v>
      </c>
      <c r="E17" s="26">
        <f>SUM(E15:E16)</f>
        <v>-205094</v>
      </c>
      <c r="F17" s="101">
        <f>SUM(B17:E17)</f>
        <v>-103563</v>
      </c>
      <c r="H17" s="126"/>
    </row>
    <row r="18" spans="1:10" ht="16.5" customHeight="1">
      <c r="A18" s="85"/>
      <c r="B18" s="92"/>
      <c r="C18" s="92"/>
      <c r="D18" s="92"/>
      <c r="E18" s="92"/>
      <c r="F18" s="92"/>
      <c r="J18" s="8"/>
    </row>
    <row r="19" spans="1:6" ht="14.25">
      <c r="A19" s="85" t="s">
        <v>68</v>
      </c>
      <c r="B19" s="8">
        <v>0</v>
      </c>
      <c r="C19" s="41">
        <v>0</v>
      </c>
      <c r="D19" s="102">
        <v>-19</v>
      </c>
      <c r="E19" s="96">
        <v>19</v>
      </c>
      <c r="F19" s="8">
        <v>0</v>
      </c>
    </row>
    <row r="20" spans="1:11" ht="30.75" customHeight="1" thickBot="1">
      <c r="A20" s="103" t="s">
        <v>105</v>
      </c>
      <c r="B20" s="104">
        <f>B10+B13+B17+B19</f>
        <v>622243</v>
      </c>
      <c r="C20" s="104">
        <f>C10+C13+C17+C19</f>
        <v>414</v>
      </c>
      <c r="D20" s="105">
        <v>0</v>
      </c>
      <c r="E20" s="104">
        <f>E10+E13+E17+E19</f>
        <v>241237</v>
      </c>
      <c r="F20" s="104">
        <f>SUM(B20:E20)</f>
        <v>863894</v>
      </c>
      <c r="K20" s="96"/>
    </row>
    <row r="21" spans="1:6" ht="15" customHeight="1" thickTop="1">
      <c r="A21" s="103"/>
      <c r="B21" s="94"/>
      <c r="C21" s="106"/>
      <c r="D21" s="94"/>
      <c r="E21" s="94"/>
      <c r="F21" s="94"/>
    </row>
    <row r="22" spans="1:6" ht="27.75" customHeight="1">
      <c r="A22" s="107" t="s">
        <v>106</v>
      </c>
      <c r="B22" s="92">
        <v>622243</v>
      </c>
      <c r="C22" s="93">
        <v>414</v>
      </c>
      <c r="D22" s="93">
        <v>0</v>
      </c>
      <c r="E22" s="92">
        <v>241237</v>
      </c>
      <c r="F22" s="92">
        <f>SUM(B22:E22)</f>
        <v>863894</v>
      </c>
    </row>
    <row r="23" spans="1:6" ht="25.5" customHeight="1">
      <c r="A23" s="97" t="s">
        <v>103</v>
      </c>
      <c r="B23" s="41">
        <v>0</v>
      </c>
      <c r="C23" s="41">
        <v>0</v>
      </c>
      <c r="D23" s="41">
        <v>0</v>
      </c>
      <c r="E23" s="41">
        <v>186283</v>
      </c>
      <c r="F23" s="96">
        <f>SUM(B23:E23)</f>
        <v>186283</v>
      </c>
    </row>
    <row r="24" spans="1:6" ht="30">
      <c r="A24" s="108" t="s">
        <v>69</v>
      </c>
      <c r="B24" s="26">
        <f>B23</f>
        <v>0</v>
      </c>
      <c r="C24" s="26">
        <f>C23</f>
        <v>0</v>
      </c>
      <c r="D24" s="26">
        <f>D23</f>
        <v>0</v>
      </c>
      <c r="E24" s="26">
        <f>E23</f>
        <v>186283</v>
      </c>
      <c r="F24" s="99">
        <f>SUM(B24:E24)</f>
        <v>186283</v>
      </c>
    </row>
    <row r="25" spans="1:6" ht="15">
      <c r="A25" s="108"/>
      <c r="B25" s="99"/>
      <c r="C25" s="99"/>
      <c r="D25" s="99"/>
      <c r="E25" s="99"/>
      <c r="F25" s="99"/>
    </row>
    <row r="26" spans="1:6" ht="18.75" customHeight="1">
      <c r="A26" s="85" t="s">
        <v>73</v>
      </c>
      <c r="B26" s="109">
        <v>159330</v>
      </c>
      <c r="C26" s="109">
        <v>350</v>
      </c>
      <c r="D26" s="109">
        <v>0</v>
      </c>
      <c r="E26" s="109">
        <v>-160307</v>
      </c>
      <c r="F26" s="8">
        <f>SUM(B26:E26)</f>
        <v>-627</v>
      </c>
    </row>
    <row r="27" spans="1:6" ht="18" customHeight="1">
      <c r="A27" s="85" t="s">
        <v>74</v>
      </c>
      <c r="B27" s="8">
        <v>0</v>
      </c>
      <c r="C27" s="41">
        <v>0</v>
      </c>
      <c r="D27" s="41">
        <v>0</v>
      </c>
      <c r="E27" s="109">
        <v>-69820</v>
      </c>
      <c r="F27" s="41">
        <f>SUM(B27:E27)</f>
        <v>-69820</v>
      </c>
    </row>
    <row r="28" spans="1:6" ht="30">
      <c r="A28" s="103" t="s">
        <v>70</v>
      </c>
      <c r="B28" s="136">
        <f>SUM(B26:B27)</f>
        <v>159330</v>
      </c>
      <c r="C28" s="136">
        <f>SUM(C26:C27)</f>
        <v>350</v>
      </c>
      <c r="D28" s="136">
        <f>SUM(D26:D27)</f>
        <v>0</v>
      </c>
      <c r="E28" s="136">
        <f>SUM(E26:E27)</f>
        <v>-230127</v>
      </c>
      <c r="F28" s="101">
        <f>SUM(F26:F27)</f>
        <v>-70447</v>
      </c>
    </row>
    <row r="29" spans="1:6" ht="15">
      <c r="A29" s="85" t="s">
        <v>68</v>
      </c>
      <c r="B29" s="8">
        <v>414</v>
      </c>
      <c r="C29" s="41">
        <v>-414</v>
      </c>
      <c r="D29" s="41">
        <v>0</v>
      </c>
      <c r="E29" s="41">
        <v>0</v>
      </c>
      <c r="F29" s="99">
        <f>SUM(B29:E29)</f>
        <v>0</v>
      </c>
    </row>
    <row r="30" spans="1:8" ht="34.5" customHeight="1" thickBot="1">
      <c r="A30" s="103" t="s">
        <v>107</v>
      </c>
      <c r="B30" s="104">
        <f>B20+B24+B28+B29</f>
        <v>781987</v>
      </c>
      <c r="C30" s="104">
        <f>C20+C24+C28+C29</f>
        <v>350</v>
      </c>
      <c r="D30" s="104">
        <f>D20+D24+D28+D29</f>
        <v>0</v>
      </c>
      <c r="E30" s="104">
        <f>E20+E24+E28+E29</f>
        <v>197393</v>
      </c>
      <c r="F30" s="104">
        <f>SUM(B30:E30)</f>
        <v>979730</v>
      </c>
      <c r="H30" s="127"/>
    </row>
    <row r="31" spans="1:6" ht="15.75" thickTop="1">
      <c r="A31" s="103"/>
      <c r="B31" s="94"/>
      <c r="C31" s="94"/>
      <c r="D31" s="94"/>
      <c r="E31" s="94"/>
      <c r="F31" s="94"/>
    </row>
    <row r="32" spans="1:8" ht="15">
      <c r="A32" s="103"/>
      <c r="B32" s="94"/>
      <c r="C32" s="94"/>
      <c r="D32" s="94"/>
      <c r="E32" s="94"/>
      <c r="F32" s="94"/>
      <c r="H32" s="128"/>
    </row>
    <row r="33" spans="1:6" ht="15">
      <c r="A33" s="103"/>
      <c r="B33" s="94"/>
      <c r="C33" s="94"/>
      <c r="D33" s="94"/>
      <c r="E33" s="94"/>
      <c r="F33" s="94"/>
    </row>
    <row r="34" spans="1:6" ht="15">
      <c r="A34" s="103"/>
      <c r="B34" s="94"/>
      <c r="C34" s="94"/>
      <c r="D34" s="94"/>
      <c r="E34" s="94"/>
      <c r="F34" s="94"/>
    </row>
    <row r="35" spans="1:6" ht="15">
      <c r="A35" s="103"/>
      <c r="B35" s="94"/>
      <c r="C35" s="94"/>
      <c r="D35" s="94"/>
      <c r="E35" s="94"/>
      <c r="F35" s="94"/>
    </row>
    <row r="36" spans="1:6" ht="15">
      <c r="A36" s="110"/>
      <c r="B36" s="90"/>
      <c r="C36" s="90"/>
      <c r="D36" s="90"/>
      <c r="E36" s="90"/>
      <c r="F36" s="90"/>
    </row>
    <row r="37" spans="1:12" ht="15">
      <c r="A37" s="110"/>
      <c r="B37" s="90"/>
      <c r="C37" s="90"/>
      <c r="D37" s="90"/>
      <c r="E37" s="90"/>
      <c r="F37" s="90"/>
      <c r="L37" s="8"/>
    </row>
    <row r="38" spans="1:6" ht="15">
      <c r="A38" s="53" t="s">
        <v>32</v>
      </c>
      <c r="B38" s="54"/>
      <c r="C38" s="54"/>
      <c r="D38" s="53" t="s">
        <v>33</v>
      </c>
      <c r="E38" s="90"/>
      <c r="F38" s="90"/>
    </row>
    <row r="39" spans="1:6" ht="15">
      <c r="A39" s="53"/>
      <c r="B39" s="54"/>
      <c r="C39" s="54"/>
      <c r="D39" s="53"/>
      <c r="E39" s="83"/>
      <c r="F39" s="90"/>
    </row>
    <row r="40" spans="1:6" ht="15">
      <c r="A40" s="53"/>
      <c r="B40" s="54"/>
      <c r="C40" s="54"/>
      <c r="D40" s="53"/>
      <c r="E40" s="90"/>
      <c r="F40" s="90"/>
    </row>
    <row r="41" spans="1:6" ht="15">
      <c r="A41" s="53" t="s">
        <v>25</v>
      </c>
      <c r="B41" s="54"/>
      <c r="C41" s="54"/>
      <c r="D41" s="53" t="s">
        <v>14</v>
      </c>
      <c r="E41" s="90"/>
      <c r="F41" s="90"/>
    </row>
    <row r="42" spans="1:6" ht="14.25">
      <c r="A42" s="111"/>
      <c r="B42" s="85"/>
      <c r="C42" s="85"/>
      <c r="D42" s="85"/>
      <c r="E42" s="85"/>
      <c r="F42" s="85"/>
    </row>
    <row r="43" spans="1:6" ht="14.25">
      <c r="A43" s="112"/>
      <c r="B43" s="113"/>
      <c r="C43" s="112"/>
      <c r="D43" s="83"/>
      <c r="E43" s="83"/>
      <c r="F43" s="83"/>
    </row>
    <row r="44" spans="1:6" ht="14.25">
      <c r="A44" s="112"/>
      <c r="B44" s="112"/>
      <c r="C44" s="112"/>
      <c r="D44" s="83"/>
      <c r="E44" s="83"/>
      <c r="F44" s="83"/>
    </row>
    <row r="45" spans="1:7" ht="12.75">
      <c r="A45"/>
      <c r="B45" s="114"/>
      <c r="C45"/>
      <c r="G45" s="53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 s="38"/>
      <c r="B49" s="38"/>
      <c r="C49" s="38"/>
    </row>
    <row r="50" ht="12.75">
      <c r="A50" s="86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Жапарова Наристе Турдубековна</cp:lastModifiedBy>
  <cp:lastPrinted>2015-03-25T09:42:18Z</cp:lastPrinted>
  <dcterms:created xsi:type="dcterms:W3CDTF">1996-10-08T23:32:33Z</dcterms:created>
  <dcterms:modified xsi:type="dcterms:W3CDTF">2015-03-25T09:44:56Z</dcterms:modified>
  <cp:category/>
  <cp:version/>
  <cp:contentType/>
  <cp:contentStatus/>
</cp:coreProperties>
</file>