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7г\"/>
    </mc:Choice>
  </mc:AlternateContent>
  <bookViews>
    <workbookView xWindow="0" yWindow="0" windowWidth="20490" windowHeight="7755"/>
  </bookViews>
  <sheets>
    <sheet name="офп" sheetId="3" r:id="rId1"/>
    <sheet name="осп" sheetId="5" r:id="rId2"/>
    <sheet name="ОДДС" sheetId="6" r:id="rId3"/>
    <sheet name="капитал" sheetId="7" r:id="rId4"/>
  </sheets>
  <definedNames>
    <definedName name="_xlnm.Print_Area" localSheetId="3">капитал!$A$1:$E$31</definedName>
    <definedName name="_xlnm.Print_Area" localSheetId="2">ОДДС!$A$1:$C$49</definedName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D20" i="7" l="1"/>
  <c r="C20" i="7"/>
  <c r="B20" i="7"/>
  <c r="E20" i="7" s="1"/>
  <c r="E19" i="7"/>
  <c r="E18" i="7"/>
  <c r="E17" i="7"/>
  <c r="E16" i="7"/>
  <c r="E15" i="7"/>
  <c r="D14" i="7"/>
  <c r="C14" i="7"/>
  <c r="E14" i="7" s="1"/>
  <c r="B14" i="7"/>
  <c r="E13" i="7"/>
  <c r="E12" i="7"/>
  <c r="E11" i="7"/>
  <c r="E10" i="7"/>
  <c r="E9" i="7"/>
  <c r="C38" i="6"/>
  <c r="B38" i="6"/>
  <c r="C32" i="6"/>
  <c r="B32" i="6"/>
  <c r="C13" i="6"/>
  <c r="C24" i="6" s="1"/>
  <c r="C26" i="6" s="1"/>
  <c r="C40" i="6" s="1"/>
  <c r="C42" i="6" s="1"/>
  <c r="B13" i="6"/>
  <c r="B24" i="6" s="1"/>
  <c r="B26" i="6" s="1"/>
  <c r="B40" i="6" s="1"/>
  <c r="B42" i="6" s="1"/>
  <c r="C17" i="5" l="1"/>
  <c r="B17" i="5"/>
  <c r="C9" i="5"/>
  <c r="C11" i="5" s="1"/>
  <c r="B9" i="5"/>
  <c r="B11" i="5" s="1"/>
  <c r="C19" i="5" l="1"/>
  <c r="C21" i="5" s="1"/>
  <c r="C25" i="5" s="1"/>
  <c r="C28" i="5" s="1"/>
  <c r="C30" i="5" s="1"/>
  <c r="C31" i="5" s="1"/>
  <c r="B19" i="5"/>
  <c r="B21" i="5" s="1"/>
  <c r="B25" i="5" s="1"/>
  <c r="B28" i="5" s="1"/>
  <c r="B30" i="5" s="1"/>
  <c r="B31" i="5" s="1"/>
  <c r="D46" i="3" l="1"/>
  <c r="D38" i="3"/>
  <c r="D48" i="3" s="1"/>
  <c r="D19" i="3"/>
  <c r="D20" i="3"/>
  <c r="D26" i="3" s="1"/>
  <c r="D16" i="3"/>
  <c r="D11" i="3"/>
  <c r="B46" i="3" l="1"/>
  <c r="C19" i="3" l="1"/>
  <c r="B19" i="3"/>
  <c r="C16" i="3"/>
  <c r="B16" i="3"/>
  <c r="C46" i="3"/>
  <c r="C38" i="3"/>
  <c r="B38" i="3"/>
  <c r="B48" i="3" s="1"/>
  <c r="C11" i="3"/>
  <c r="B11" i="3"/>
  <c r="C20" i="3" l="1"/>
  <c r="C26" i="3" s="1"/>
  <c r="C48" i="3"/>
  <c r="B20" i="3"/>
  <c r="B26" i="3" s="1"/>
</calcChain>
</file>

<file path=xl/sharedStrings.xml><?xml version="1.0" encoding="utf-8"?>
<sst xmlns="http://schemas.openxmlformats.org/spreadsheetml/2006/main" count="150" uniqueCount="117">
  <si>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</si>
  <si>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</si>
  <si>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</si>
  <si>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</si>
  <si>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</si>
  <si>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</si>
  <si>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</si>
  <si>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</si>
  <si>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</si>
  <si>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</si>
  <si>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</si>
  <si>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</si>
  <si>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</si>
  <si>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</si>
  <si>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</si>
  <si>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</si>
  <si>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</si>
  <si>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</si>
  <si>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</si>
  <si>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</si>
  <si>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</si>
  <si>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</si>
  <si>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</si>
  <si>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</si>
  <si>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</si>
  <si>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</si>
  <si>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</si>
  <si>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</si>
  <si>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</si>
  <si>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</si>
  <si>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</si>
  <si>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</si>
  <si>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</si>
  <si>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</si>
  <si>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</si>
  <si>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</si>
  <si>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</si>
  <si>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</si>
  <si>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</si>
  <si>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</si>
  <si>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</si>
  <si>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</si>
  <si>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</si>
  <si>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</si>
  <si>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</si>
  <si>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</si>
  <si>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</si>
  <si>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</si>
  <si>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</si>
  <si>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</si>
  <si>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</si>
  <si>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</si>
  <si>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</si>
  <si>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</si>
  <si>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</si>
  <si>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</si>
  <si>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</si>
  <si>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</si>
  <si>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</si>
  <si>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Отчет о финансовом положении на 31 марта 2017 года (включительно)</t>
  </si>
  <si>
    <t>Март 2017 г.</t>
  </si>
  <si>
    <t>Март 2016 г.</t>
  </si>
  <si>
    <t>Отчет о прибылях или убытках и прочем совокупном доходе на 31 марта 2017 года (включительно)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</si>
  <si>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</si>
  <si>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</si>
  <si>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</si>
  <si>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</si>
  <si>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</si>
  <si>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ОАО " Коммерческий банк КЫРГЫЗСТАН"</t>
  </si>
  <si>
    <t>Отчет о движении денежных средств на 31 марта 2017 год (включительно).</t>
  </si>
  <si>
    <t>Отчетный                      период                                  I - квартал  2017г.</t>
  </si>
  <si>
    <t>Предыдущий период                                  I - квартал  2016г.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</si>
  <si>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</si>
  <si>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</si>
  <si>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</si>
  <si>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</si>
  <si>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</si>
  <si>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</si>
  <si>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</si>
  <si>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</si>
  <si>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</si>
  <si>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</si>
  <si>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</si>
  <si>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</si>
  <si>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>Увеличение/ (уменьшение) операционных обязательствах: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</si>
  <si>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</si>
  <si>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</si>
  <si>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</si>
  <si>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</si>
  <si>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</si>
  <si>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</si>
  <si>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</si>
  <si>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</si>
  <si>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</si>
  <si>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</si>
  <si>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</si>
  <si>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</si>
  <si>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На покупку акции</t>
  </si>
  <si>
    <t>Дивиденды выплаченные</t>
  </si>
  <si>
    <t>Чистый приток/(отток)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</si>
  <si>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</si>
  <si>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</si>
  <si>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</si>
  <si>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</si>
  <si>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Отчет об изменениях в капитале на 31 марта 2017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</si>
  <si>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</si>
  <si>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</si>
  <si>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Нераспределенная прибыль          </t>
  </si>
  <si>
    <t xml:space="preserve">Итого капитал                </t>
  </si>
  <si>
    <t>На 31 декабря 2015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</si>
  <si>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</si>
  <si>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</si>
  <si>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</si>
  <si>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</si>
  <si>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марта 2016 года</t>
  </si>
  <si>
    <t>На 31 декабря 2016 года</t>
  </si>
  <si>
    <t>На 31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</si>
</sst>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6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18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/>
    <xf numFmtId="0" fontId="11" fillId="0" borderId="0" xfId="18" applyFont="1" applyAlignment="1">
      <alignment horizontal="center" wrapText="1"/>
    </xf>
    <xf numFmtId="0" fontId="10" fillId="0" borderId="0" xfId="15" applyFont="1" applyAlignment="1">
      <alignment horizontal="center" wrapText="1"/>
    </xf>
    <xf numFmtId="49" fontId="11" fillId="0" borderId="0" xfId="19" applyNumberFormat="1" applyFont="1" applyFill="1" applyBorder="1" applyAlignment="1">
      <alignment horizontal="center" vertical="center" wrapText="1"/>
    </xf>
    <xf numFmtId="0" fontId="11" fillId="0" borderId="5" xfId="16" applyFont="1" applyBorder="1" applyAlignment="1">
      <alignment vertical="top"/>
    </xf>
    <xf numFmtId="0" fontId="11" fillId="0" borderId="5" xfId="15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165" fontId="1" fillId="0" borderId="5" xfId="16" applyNumberFormat="1" applyFont="1" applyFill="1" applyBorder="1" applyAlignment="1"/>
    <xf numFmtId="0" fontId="10" fillId="0" borderId="5" xfId="16" applyFont="1" applyBorder="1" applyAlignment="1">
      <alignment horizontal="left" vertical="top" wrapText="1"/>
    </xf>
    <xf numFmtId="165" fontId="1" fillId="0" borderId="6" xfId="16" applyNumberFormat="1" applyFont="1" applyFill="1" applyBorder="1" applyAlignment="1"/>
    <xf numFmtId="0" fontId="10" fillId="0" borderId="7" xfId="16" applyFont="1" applyBorder="1" applyAlignment="1">
      <alignment horizontal="left" vertical="top" wrapText="1"/>
    </xf>
    <xf numFmtId="0" fontId="11" fillId="0" borderId="5" xfId="16" applyFont="1" applyBorder="1" applyAlignment="1">
      <alignment horizontal="left" vertical="top"/>
    </xf>
    <xf numFmtId="0" fontId="10" fillId="0" borderId="0" xfId="19" applyFont="1" applyFill="1" applyBorder="1" applyAlignment="1">
      <alignment horizontal="left" vertical="center" wrapText="1"/>
    </xf>
    <xf numFmtId="0" fontId="10" fillId="0" borderId="5" xfId="19" applyFont="1" applyBorder="1" applyAlignment="1">
      <alignment horizontal="left" wrapText="1"/>
    </xf>
    <xf numFmtId="165" fontId="1" fillId="0" borderId="8" xfId="16" applyNumberFormat="1" applyFont="1" applyFill="1" applyBorder="1" applyAlignment="1"/>
    <xf numFmtId="2" fontId="10" fillId="0" borderId="5" xfId="16" applyNumberFormat="1" applyFont="1" applyBorder="1" applyAlignment="1">
      <alignment horizontal="left" vertical="top" wrapText="1"/>
    </xf>
    <xf numFmtId="165" fontId="1" fillId="0" borderId="9" xfId="16" applyNumberFormat="1" applyFont="1" applyFill="1" applyBorder="1" applyAlignment="1"/>
    <xf numFmtId="0" fontId="10" fillId="0" borderId="8" xfId="16" applyFont="1" applyBorder="1" applyAlignment="1">
      <alignment horizontal="left" vertical="top"/>
    </xf>
    <xf numFmtId="165" fontId="1" fillId="0" borderId="5" xfId="16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 vertical="top" wrapText="1"/>
    </xf>
    <xf numFmtId="165" fontId="1" fillId="0" borderId="10" xfId="16" applyNumberFormat="1" applyFont="1" applyFill="1" applyBorder="1" applyAlignment="1"/>
    <xf numFmtId="0" fontId="11" fillId="0" borderId="9" xfId="16" applyFont="1" applyBorder="1" applyAlignment="1">
      <alignment vertical="top" wrapText="1"/>
    </xf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0" borderId="12" xfId="16" applyNumberFormat="1" applyFont="1" applyFill="1" applyBorder="1" applyAlignment="1">
      <alignment horizontal="right"/>
    </xf>
    <xf numFmtId="165" fontId="1" fillId="0" borderId="13" xfId="16" applyNumberFormat="1" applyFont="1" applyFill="1" applyBorder="1" applyAlignment="1"/>
    <xf numFmtId="165" fontId="1" fillId="2" borderId="5" xfId="16" applyNumberFormat="1" applyFont="1" applyFill="1" applyBorder="1" applyAlignment="1"/>
    <xf numFmtId="165" fontId="1" fillId="3" borderId="5" xfId="16" applyNumberFormat="1" applyFont="1" applyFill="1" applyBorder="1" applyAlignment="1"/>
    <xf numFmtId="0" fontId="10" fillId="0" borderId="6" xfId="16" applyFont="1" applyBorder="1" applyAlignment="1">
      <alignment vertical="top"/>
    </xf>
    <xf numFmtId="165" fontId="1" fillId="2" borderId="6" xfId="16" applyNumberFormat="1" applyFont="1" applyFill="1" applyBorder="1" applyAlignment="1"/>
    <xf numFmtId="165" fontId="1" fillId="2" borderId="8" xfId="16" applyNumberFormat="1" applyFont="1" applyFill="1" applyBorder="1" applyAlignment="1">
      <alignment horizontal="right"/>
    </xf>
    <xf numFmtId="165" fontId="1" fillId="0" borderId="10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15" fillId="0" borderId="5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9" fillId="0" borderId="0" xfId="15" applyNumberFormat="1" applyFont="1" applyFill="1"/>
    <xf numFmtId="0" fontId="9" fillId="0" borderId="0" xfId="15" applyFont="1" applyFill="1"/>
    <xf numFmtId="0" fontId="10" fillId="0" borderId="0" xfId="15" applyFont="1"/>
    <xf numFmtId="0" fontId="16" fillId="0" borderId="0" xfId="15" applyFont="1"/>
    <xf numFmtId="0" fontId="17" fillId="0" borderId="0" xfId="18" quotePrefix="1" applyFont="1" applyAlignment="1">
      <alignment horizontal="left"/>
    </xf>
    <xf numFmtId="0" fontId="3" fillId="0" borderId="0" xfId="18" applyFont="1"/>
    <xf numFmtId="0" fontId="1" fillId="0" borderId="0" xfId="15"/>
    <xf numFmtId="0" fontId="11" fillId="0" borderId="0" xfId="18" quotePrefix="1" applyFont="1" applyAlignment="1">
      <alignment horizontal="left"/>
    </xf>
    <xf numFmtId="0" fontId="11" fillId="0" borderId="0" xfId="15" applyFont="1" applyAlignment="1">
      <alignment horizontal="center"/>
    </xf>
    <xf numFmtId="0" fontId="10" fillId="0" borderId="0" xfId="18" applyFont="1"/>
    <xf numFmtId="0" fontId="11" fillId="0" borderId="0" xfId="18" applyFont="1"/>
    <xf numFmtId="0" fontId="11" fillId="0" borderId="5" xfId="18" applyFont="1" applyBorder="1" applyAlignment="1">
      <alignment horizontal="right"/>
    </xf>
    <xf numFmtId="0" fontId="11" fillId="0" borderId="5" xfId="18" applyFont="1" applyBorder="1" applyAlignment="1">
      <alignment horizontal="center" wrapText="1"/>
    </xf>
    <xf numFmtId="0" fontId="11" fillId="0" borderId="5" xfId="18" applyFont="1" applyBorder="1" applyAlignment="1">
      <alignment horizontal="center" vertical="center" wrapText="1"/>
    </xf>
    <xf numFmtId="0" fontId="3" fillId="0" borderId="0" xfId="18" applyFont="1" applyBorder="1"/>
    <xf numFmtId="0" fontId="11" fillId="0" borderId="5" xfId="18" applyFont="1" applyBorder="1"/>
    <xf numFmtId="0" fontId="10" fillId="0" borderId="5" xfId="18" applyFont="1" applyBorder="1"/>
    <xf numFmtId="0" fontId="11" fillId="0" borderId="5" xfId="15" applyFont="1" applyBorder="1"/>
    <xf numFmtId="3" fontId="10" fillId="0" borderId="5" xfId="18" applyNumberFormat="1" applyFont="1" applyBorder="1" applyAlignment="1">
      <alignment horizontal="right"/>
    </xf>
    <xf numFmtId="165" fontId="10" fillId="0" borderId="5" xfId="8" applyNumberFormat="1" applyFont="1" applyFill="1" applyBorder="1" applyAlignment="1">
      <alignment horizontal="right"/>
    </xf>
    <xf numFmtId="3" fontId="1" fillId="0" borderId="5" xfId="18" applyNumberFormat="1" applyFont="1" applyBorder="1" applyAlignment="1">
      <alignment horizontal="right"/>
    </xf>
    <xf numFmtId="0" fontId="10" fillId="0" borderId="5" xfId="18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8" applyNumberFormat="1" applyFont="1" applyBorder="1" applyAlignment="1">
      <alignment horizontal="right"/>
    </xf>
    <xf numFmtId="0" fontId="11" fillId="0" borderId="0" xfId="15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0" borderId="0" xfId="18" applyFont="1" applyBorder="1" applyAlignment="1">
      <alignment horizontal="right"/>
    </xf>
    <xf numFmtId="0" fontId="11" fillId="0" borderId="0" xfId="18" applyFont="1" applyBorder="1" applyAlignment="1">
      <alignment horizontal="right"/>
    </xf>
    <xf numFmtId="0" fontId="10" fillId="0" borderId="0" xfId="18" quotePrefix="1" applyFont="1" applyBorder="1" applyAlignment="1">
      <alignment horizontal="left"/>
    </xf>
    <xf numFmtId="0" fontId="10" fillId="0" borderId="0" xfId="18" applyFont="1" applyBorder="1"/>
    <xf numFmtId="4" fontId="10" fillId="0" borderId="0" xfId="15" applyNumberFormat="1" applyFont="1" applyAlignment="1">
      <alignment horizontal="center"/>
    </xf>
    <xf numFmtId="4" fontId="1" fillId="0" borderId="0" xfId="15" applyNumberFormat="1" applyAlignment="1">
      <alignment horizontal="center"/>
    </xf>
    <xf numFmtId="0" fontId="18" fillId="0" borderId="0" xfId="15" applyFont="1"/>
    <xf numFmtId="0" fontId="15" fillId="0" borderId="0" xfId="15" applyFont="1"/>
    <xf numFmtId="0" fontId="17" fillId="0" borderId="0" xfId="18" applyFont="1"/>
    <xf numFmtId="0" fontId="19" fillId="0" borderId="0" xfId="15" applyFont="1"/>
  </cellXfs>
  <cellStyles count="20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8"/>
    <cellStyle name="Normal_JSCB Kyrgyzstan_2005_TB" xfId="6"/>
    <cellStyle name="Normal_Worksheet in   Fs" xfId="7"/>
    <cellStyle name="Normal_Worksheet in   Fs 2" xfId="19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8" zoomScaleNormal="100" workbookViewId="0">
      <selection activeCell="F13" sqref="F13"/>
    </sheetView>
  </sheetViews>
  <sheetFormatPr defaultRowHeight="14.25" x14ac:dyDescent="0.2"/>
  <cols>
    <col min="1" max="1" width="56.710937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8" t="s">
        <v>11</v>
      </c>
      <c r="B1" s="78"/>
      <c r="C1" s="78"/>
    </row>
    <row r="2" spans="1:4" ht="15" x14ac:dyDescent="0.25">
      <c r="A2" s="78" t="s">
        <v>59</v>
      </c>
      <c r="B2" s="78"/>
      <c r="C2" s="78"/>
    </row>
    <row r="3" spans="1:4" ht="12.75" customHeight="1" x14ac:dyDescent="0.2">
      <c r="A3" s="27"/>
    </row>
    <row r="4" spans="1:4" ht="12.75" customHeight="1" x14ac:dyDescent="0.2">
      <c r="A4" s="27"/>
      <c r="B4" s="28" t="s">
        <v>50</v>
      </c>
      <c r="C4" s="31" t="s">
        <v>52</v>
      </c>
      <c r="D4" s="31" t="s">
        <v>52</v>
      </c>
    </row>
    <row r="5" spans="1:4" ht="15" x14ac:dyDescent="0.25">
      <c r="A5" s="27"/>
      <c r="B5" s="30" t="s">
        <v>60</v>
      </c>
      <c r="C5" s="30" t="s">
        <v>61</v>
      </c>
      <c r="D5" s="30" t="s">
        <v>58</v>
      </c>
    </row>
    <row r="6" spans="1:4" ht="15.75" thickBot="1" x14ac:dyDescent="0.3">
      <c r="A6" s="1"/>
      <c r="B6" s="29" t="s">
        <v>51</v>
      </c>
      <c r="C6" s="29" t="s">
        <v>51</v>
      </c>
      <c r="D6" s="29" t="s">
        <v>51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36</v>
      </c>
      <c r="B8" s="17">
        <v>1033258</v>
      </c>
      <c r="C8" s="17">
        <v>1965789</v>
      </c>
      <c r="D8" s="17">
        <v>1413645</v>
      </c>
    </row>
    <row r="9" spans="1:4" x14ac:dyDescent="0.2">
      <c r="A9" s="2" t="s">
        <v>33</v>
      </c>
      <c r="B9" s="17">
        <v>1107728</v>
      </c>
      <c r="C9" s="17">
        <v>714348</v>
      </c>
      <c r="D9" s="17">
        <v>1592040</v>
      </c>
    </row>
    <row r="10" spans="1:4" x14ac:dyDescent="0.2">
      <c r="A10" s="2" t="s">
        <v>34</v>
      </c>
      <c r="B10" s="17">
        <v>383022</v>
      </c>
      <c r="C10" s="17">
        <v>1316325</v>
      </c>
      <c r="D10" s="17">
        <v>549428</v>
      </c>
    </row>
    <row r="11" spans="1:4" ht="15" x14ac:dyDescent="0.25">
      <c r="A11" s="5" t="s">
        <v>35</v>
      </c>
      <c r="B11" s="14">
        <f>B8+B9+B10</f>
        <v>2524008</v>
      </c>
      <c r="C11" s="14">
        <f>C8+C9+C10</f>
        <v>3996462</v>
      </c>
      <c r="D11" s="14">
        <f>D8+D9+D10</f>
        <v>3555113</v>
      </c>
    </row>
    <row r="12" spans="1:4" x14ac:dyDescent="0.2">
      <c r="A12" s="2" t="s">
        <v>37</v>
      </c>
      <c r="B12" s="16">
        <v>1124101</v>
      </c>
      <c r="C12" s="16">
        <v>492725</v>
      </c>
      <c r="D12" s="16">
        <v>802697</v>
      </c>
    </row>
    <row r="13" spans="1:4" ht="32.25" customHeight="1" x14ac:dyDescent="0.2">
      <c r="A13" s="2" t="s">
        <v>44</v>
      </c>
      <c r="B13" s="17">
        <v>246835</v>
      </c>
      <c r="C13" s="17">
        <v>452630</v>
      </c>
      <c r="D13" s="17">
        <v>469332</v>
      </c>
    </row>
    <row r="14" spans="1:4" ht="32.25" customHeight="1" x14ac:dyDescent="0.2">
      <c r="A14" s="2" t="s">
        <v>45</v>
      </c>
      <c r="B14" s="17">
        <v>166217</v>
      </c>
      <c r="C14" s="17">
        <v>398592</v>
      </c>
      <c r="D14" s="17">
        <v>241466</v>
      </c>
    </row>
    <row r="15" spans="1:4" ht="14.25" customHeight="1" x14ac:dyDescent="0.2">
      <c r="A15" s="8" t="s">
        <v>32</v>
      </c>
      <c r="B15" s="76">
        <v>-292</v>
      </c>
      <c r="C15" s="33">
        <v>-898</v>
      </c>
      <c r="D15" s="33">
        <v>-402</v>
      </c>
    </row>
    <row r="16" spans="1:4" ht="15" customHeight="1" x14ac:dyDescent="0.25">
      <c r="A16" s="5" t="s">
        <v>46</v>
      </c>
      <c r="B16" s="14">
        <f>B14+B15</f>
        <v>165925</v>
      </c>
      <c r="C16" s="14">
        <f>C14+C15</f>
        <v>397694</v>
      </c>
      <c r="D16" s="14">
        <f>D14+D15</f>
        <v>241064</v>
      </c>
    </row>
    <row r="17" spans="1:5" x14ac:dyDescent="0.2">
      <c r="A17" s="8" t="s">
        <v>47</v>
      </c>
      <c r="B17" s="17">
        <v>6693042</v>
      </c>
      <c r="C17" s="17">
        <v>5158433</v>
      </c>
      <c r="D17" s="17">
        <v>6390087</v>
      </c>
    </row>
    <row r="18" spans="1:5" x14ac:dyDescent="0.2">
      <c r="A18" s="8" t="s">
        <v>32</v>
      </c>
      <c r="B18" s="76">
        <v>-452670</v>
      </c>
      <c r="C18" s="33">
        <v>-350766</v>
      </c>
      <c r="D18" s="33">
        <v>-412992</v>
      </c>
      <c r="E18" s="4"/>
    </row>
    <row r="19" spans="1:5" ht="15" x14ac:dyDescent="0.25">
      <c r="A19" s="9" t="s">
        <v>48</v>
      </c>
      <c r="B19" s="15">
        <f>B17+B18</f>
        <v>6240372</v>
      </c>
      <c r="C19" s="15">
        <f>C17+C18</f>
        <v>4807667</v>
      </c>
      <c r="D19" s="15">
        <f>D17+D18</f>
        <v>5977095</v>
      </c>
      <c r="E19" s="4"/>
    </row>
    <row r="20" spans="1:5" ht="15" x14ac:dyDescent="0.25">
      <c r="A20" s="9" t="s">
        <v>23</v>
      </c>
      <c r="B20" s="14">
        <f>B16+B19</f>
        <v>6406297</v>
      </c>
      <c r="C20" s="14">
        <f>C16+C19</f>
        <v>5205361</v>
      </c>
      <c r="D20" s="14">
        <f>D16+D19</f>
        <v>6218159</v>
      </c>
      <c r="E20" s="4"/>
    </row>
    <row r="21" spans="1:5" ht="28.5" x14ac:dyDescent="0.2">
      <c r="A21" s="2" t="s">
        <v>67</v>
      </c>
      <c r="B21" s="33">
        <v>240</v>
      </c>
      <c r="C21" s="17"/>
      <c r="D21" s="17"/>
      <c r="E21" s="4"/>
    </row>
    <row r="22" spans="1:5" x14ac:dyDescent="0.2">
      <c r="A22" s="10" t="s">
        <v>43</v>
      </c>
      <c r="B22" s="17"/>
      <c r="C22" s="17"/>
      <c r="D22" s="17">
        <v>0</v>
      </c>
      <c r="E22" s="4"/>
    </row>
    <row r="23" spans="1:5" x14ac:dyDescent="0.2">
      <c r="A23" s="2" t="s">
        <v>1</v>
      </c>
      <c r="B23" s="17">
        <v>489661</v>
      </c>
      <c r="C23" s="17">
        <v>478986</v>
      </c>
      <c r="D23" s="17">
        <v>495997</v>
      </c>
    </row>
    <row r="24" spans="1:5" ht="14.25" customHeight="1" x14ac:dyDescent="0.2">
      <c r="A24" s="2" t="s">
        <v>2</v>
      </c>
      <c r="B24" s="77">
        <v>451309</v>
      </c>
      <c r="C24" s="17">
        <v>211645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41</v>
      </c>
      <c r="B26" s="20">
        <f>B11+B12+B13+B20+B21+B22+B23+B24</f>
        <v>11242451</v>
      </c>
      <c r="C26" s="20">
        <f>C11+C12+C13+C20+C21+C22+C23+C24</f>
        <v>10837809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42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53</v>
      </c>
      <c r="B30" s="62">
        <v>454131</v>
      </c>
      <c r="C30" s="17">
        <v>1492265</v>
      </c>
      <c r="D30" s="17">
        <v>819791</v>
      </c>
    </row>
    <row r="31" spans="1:5" x14ac:dyDescent="0.2">
      <c r="A31" s="11" t="s">
        <v>63</v>
      </c>
      <c r="B31" s="17">
        <v>8297091</v>
      </c>
      <c r="C31" s="17">
        <v>7724103</v>
      </c>
      <c r="D31" s="17">
        <v>8637049</v>
      </c>
    </row>
    <row r="32" spans="1:5" x14ac:dyDescent="0.2">
      <c r="A32" s="6" t="s">
        <v>22</v>
      </c>
      <c r="B32" s="17">
        <v>1063128</v>
      </c>
      <c r="C32" s="17">
        <v>347713</v>
      </c>
      <c r="D32" s="17">
        <v>1010549</v>
      </c>
    </row>
    <row r="33" spans="1:4" x14ac:dyDescent="0.2">
      <c r="A33" s="6" t="s">
        <v>65</v>
      </c>
      <c r="B33" s="17">
        <v>1830</v>
      </c>
      <c r="C33" s="17"/>
      <c r="D33" s="17">
        <v>550</v>
      </c>
    </row>
    <row r="34" spans="1:4" x14ac:dyDescent="0.2">
      <c r="A34" s="6" t="s">
        <v>19</v>
      </c>
      <c r="B34" s="17">
        <v>7300</v>
      </c>
      <c r="C34" s="17">
        <v>4020</v>
      </c>
      <c r="D34" s="17">
        <v>6000</v>
      </c>
    </row>
    <row r="35" spans="1:4" ht="28.5" x14ac:dyDescent="0.2">
      <c r="A35" s="2" t="s">
        <v>64</v>
      </c>
      <c r="B35" s="17">
        <v>4185</v>
      </c>
      <c r="C35" s="17"/>
      <c r="D35" s="17">
        <v>5905</v>
      </c>
    </row>
    <row r="36" spans="1:4" x14ac:dyDescent="0.2">
      <c r="A36" s="6" t="s">
        <v>4</v>
      </c>
      <c r="B36" s="77">
        <v>264671</v>
      </c>
      <c r="C36" s="17">
        <v>177344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40</v>
      </c>
      <c r="B38" s="23">
        <f>SUM(B30:B36)</f>
        <v>10092336</v>
      </c>
      <c r="C38" s="23">
        <f>SUM(C30:C36)</f>
        <v>9745445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20</v>
      </c>
      <c r="C40" s="17"/>
      <c r="D40" s="17"/>
    </row>
    <row r="41" spans="1:4" x14ac:dyDescent="0.2">
      <c r="A41" s="2" t="s">
        <v>21</v>
      </c>
      <c r="B41" s="17">
        <v>1080814</v>
      </c>
      <c r="C41" s="17">
        <v>921310</v>
      </c>
      <c r="D41" s="17">
        <v>1080814</v>
      </c>
    </row>
    <row r="42" spans="1:4" x14ac:dyDescent="0.2">
      <c r="A42" s="2" t="s">
        <v>14</v>
      </c>
      <c r="B42" s="17"/>
      <c r="C42" s="17">
        <v>72573</v>
      </c>
      <c r="D42" s="17"/>
    </row>
    <row r="43" spans="1:4" x14ac:dyDescent="0.2">
      <c r="A43" s="2" t="s">
        <v>17</v>
      </c>
      <c r="B43" s="17"/>
      <c r="C43" s="17"/>
      <c r="D43" s="17"/>
    </row>
    <row r="44" spans="1:4" x14ac:dyDescent="0.2">
      <c r="A44" s="2" t="s">
        <v>18</v>
      </c>
      <c r="B44" s="63">
        <v>69301</v>
      </c>
      <c r="C44" s="63">
        <v>98481</v>
      </c>
      <c r="D44" s="63">
        <v>56348</v>
      </c>
    </row>
    <row r="45" spans="1:4" x14ac:dyDescent="0.2">
      <c r="A45" s="2"/>
      <c r="B45" s="18"/>
      <c r="D45" s="26"/>
    </row>
    <row r="46" spans="1:4" ht="15" x14ac:dyDescent="0.25">
      <c r="A46" s="7" t="s">
        <v>38</v>
      </c>
      <c r="B46" s="24">
        <f>SUM(B41:B44)</f>
        <v>1150115</v>
      </c>
      <c r="C46" s="24">
        <f>SUM(C41:C44)</f>
        <v>1092364</v>
      </c>
      <c r="D46" s="24">
        <f>SUM(D41:D44)</f>
        <v>1137162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39</v>
      </c>
      <c r="B48" s="25">
        <f>B38+B46</f>
        <v>11242451</v>
      </c>
      <c r="C48" s="25">
        <f>C38+C46</f>
        <v>10837809</v>
      </c>
      <c r="D48" s="25">
        <f>D38+D46</f>
        <v>11780235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15</v>
      </c>
      <c r="C55" s="66" t="s">
        <v>16</v>
      </c>
      <c r="D55" s="66"/>
    </row>
    <row r="56" spans="1:4" x14ac:dyDescent="0.2">
      <c r="C56" s="66"/>
      <c r="D56" s="66"/>
    </row>
    <row r="57" spans="1:4" x14ac:dyDescent="0.2">
      <c r="C57" s="66"/>
      <c r="D57" s="66"/>
    </row>
    <row r="58" spans="1:4" x14ac:dyDescent="0.2">
      <c r="A58" s="3" t="s">
        <v>10</v>
      </c>
      <c r="C58" s="66" t="s">
        <v>5</v>
      </c>
      <c r="D58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H7" sqref="H7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78" t="s">
        <v>11</v>
      </c>
      <c r="B1" s="79"/>
      <c r="C1" s="79"/>
    </row>
    <row r="2" spans="1:4" ht="31.5" customHeight="1" x14ac:dyDescent="0.25">
      <c r="A2" s="80" t="s">
        <v>62</v>
      </c>
      <c r="B2" s="81"/>
      <c r="C2" s="81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50</v>
      </c>
      <c r="C4" s="31" t="s">
        <v>52</v>
      </c>
    </row>
    <row r="5" spans="1:4" x14ac:dyDescent="0.25">
      <c r="A5" s="34"/>
      <c r="B5" s="30" t="s">
        <v>60</v>
      </c>
      <c r="C5" s="30" t="s">
        <v>61</v>
      </c>
    </row>
    <row r="6" spans="1:4" ht="18.75" thickBot="1" x14ac:dyDescent="0.3">
      <c r="A6" s="34"/>
      <c r="B6" s="29" t="s">
        <v>51</v>
      </c>
      <c r="C6" s="29" t="s">
        <v>51</v>
      </c>
    </row>
    <row r="7" spans="1:4" x14ac:dyDescent="0.25">
      <c r="A7" s="34" t="s">
        <v>6</v>
      </c>
      <c r="B7" s="67">
        <v>308218</v>
      </c>
      <c r="C7" s="68">
        <v>287201</v>
      </c>
    </row>
    <row r="8" spans="1:4" x14ac:dyDescent="0.25">
      <c r="A8" s="34" t="s">
        <v>7</v>
      </c>
      <c r="B8" s="67">
        <v>-118190</v>
      </c>
      <c r="C8" s="69">
        <v>-183150</v>
      </c>
    </row>
    <row r="9" spans="1:4" ht="42.75" x14ac:dyDescent="0.25">
      <c r="A9" s="40" t="s">
        <v>66</v>
      </c>
      <c r="B9" s="41">
        <f>SUM(B7:B8)</f>
        <v>190028</v>
      </c>
      <c r="C9" s="41">
        <f>SUM(C7:C8)</f>
        <v>104051</v>
      </c>
    </row>
    <row r="10" spans="1:4" ht="28.5" x14ac:dyDescent="0.25">
      <c r="A10" s="40" t="s">
        <v>55</v>
      </c>
      <c r="B10" s="49">
        <v>-41821</v>
      </c>
      <c r="C10" s="51">
        <v>-11617</v>
      </c>
    </row>
    <row r="11" spans="1:4" x14ac:dyDescent="0.25">
      <c r="A11" s="42" t="s">
        <v>8</v>
      </c>
      <c r="B11" s="43">
        <f>B9+B10</f>
        <v>148207</v>
      </c>
      <c r="C11" s="43">
        <f>C9+C10</f>
        <v>92434</v>
      </c>
    </row>
    <row r="12" spans="1:4" x14ac:dyDescent="0.25">
      <c r="A12" s="44"/>
      <c r="B12" s="3"/>
      <c r="C12" s="45"/>
    </row>
    <row r="13" spans="1:4" x14ac:dyDescent="0.25">
      <c r="A13" s="46" t="s">
        <v>24</v>
      </c>
      <c r="B13" s="70">
        <v>68899</v>
      </c>
      <c r="C13" s="69">
        <v>59455</v>
      </c>
    </row>
    <row r="14" spans="1:4" x14ac:dyDescent="0.25">
      <c r="A14" s="46" t="s">
        <v>25</v>
      </c>
      <c r="B14" s="67">
        <v>-12041</v>
      </c>
      <c r="C14" s="71">
        <v>-6571</v>
      </c>
    </row>
    <row r="15" spans="1:4" x14ac:dyDescent="0.25">
      <c r="A15" s="44" t="s">
        <v>49</v>
      </c>
      <c r="B15" s="67">
        <v>29503</v>
      </c>
      <c r="C15" s="71">
        <v>37446</v>
      </c>
    </row>
    <row r="16" spans="1:4" x14ac:dyDescent="0.25">
      <c r="A16" s="44" t="s">
        <v>26</v>
      </c>
      <c r="B16" s="67">
        <v>-4046</v>
      </c>
      <c r="C16" s="71">
        <v>459</v>
      </c>
      <c r="D16" s="37"/>
    </row>
    <row r="17" spans="1:3" ht="18.75" customHeight="1" x14ac:dyDescent="0.25">
      <c r="A17" s="42" t="s">
        <v>27</v>
      </c>
      <c r="B17" s="47">
        <f>SUM(B13:B16)</f>
        <v>82315</v>
      </c>
      <c r="C17" s="47">
        <f>SUM(C13:C16)</f>
        <v>90789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230522</v>
      </c>
      <c r="C19" s="49">
        <f>C11+C17</f>
        <v>183223</v>
      </c>
    </row>
    <row r="20" spans="1:3" ht="17.25" customHeight="1" x14ac:dyDescent="0.25">
      <c r="A20" s="52" t="s">
        <v>28</v>
      </c>
      <c r="B20" s="49">
        <v>-211418</v>
      </c>
      <c r="C20" s="71">
        <v>-187504</v>
      </c>
    </row>
    <row r="21" spans="1:3" ht="18.75" thickBot="1" x14ac:dyDescent="0.3">
      <c r="A21" s="72" t="s">
        <v>56</v>
      </c>
      <c r="B21" s="73">
        <f>B19+B20</f>
        <v>19104</v>
      </c>
      <c r="C21" s="73">
        <f t="shared" ref="C21" si="0">C19+C20</f>
        <v>-4281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57</v>
      </c>
      <c r="B23" s="51">
        <v>-3571</v>
      </c>
      <c r="C23" s="51">
        <v>4408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15533</v>
      </c>
      <c r="C25" s="54">
        <f t="shared" ref="C25" si="1">C21+C23</f>
        <v>127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29</v>
      </c>
      <c r="B27" s="65">
        <v>-2580</v>
      </c>
      <c r="C27" s="65"/>
    </row>
    <row r="28" spans="1:3" ht="18.75" thickBot="1" x14ac:dyDescent="0.3">
      <c r="A28" s="57" t="s">
        <v>30</v>
      </c>
      <c r="B28" s="58">
        <f>B27+B25</f>
        <v>12953</v>
      </c>
      <c r="C28" s="58">
        <f t="shared" ref="C28" si="2">C27+C25</f>
        <v>127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31</v>
      </c>
      <c r="B30" s="58">
        <f>B28</f>
        <v>12953</v>
      </c>
      <c r="C30" s="58">
        <f>C28</f>
        <v>127</v>
      </c>
    </row>
    <row r="31" spans="1:3" ht="18.75" thickTop="1" x14ac:dyDescent="0.25">
      <c r="A31" s="57" t="s">
        <v>54</v>
      </c>
      <c r="B31" s="60">
        <f>B30/216162885*1000</f>
        <v>5.9922405273227175E-2</v>
      </c>
      <c r="C31" s="60">
        <f>C30/184262051*1000</f>
        <v>6.8923578843697983E-4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66" t="s">
        <v>16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9"/>
  <sheetViews>
    <sheetView zoomScaleNormal="100" workbookViewId="0">
      <selection activeCell="A46" sqref="A46"/>
    </sheetView>
  </sheetViews>
  <sheetFormatPr defaultRowHeight="14.25" x14ac:dyDescent="0.2"/>
  <cols>
    <col min="1" max="1" width="79.42578125" style="84" customWidth="1"/>
    <col min="2" max="2" width="19.5703125" style="84" customWidth="1"/>
    <col min="3" max="3" width="19.140625" style="84" customWidth="1"/>
    <col min="4" max="255" width="9.140625" style="84"/>
    <col min="256" max="256" width="65.28515625" style="84" customWidth="1"/>
    <col min="257" max="258" width="17.42578125" style="84" customWidth="1"/>
    <col min="259" max="511" width="9.140625" style="84"/>
    <col min="512" max="512" width="65.28515625" style="84" customWidth="1"/>
    <col min="513" max="514" width="17.42578125" style="84" customWidth="1"/>
    <col min="515" max="767" width="9.140625" style="84"/>
    <col min="768" max="768" width="65.28515625" style="84" customWidth="1"/>
    <col min="769" max="770" width="17.42578125" style="84" customWidth="1"/>
    <col min="771" max="1023" width="9.140625" style="84"/>
    <col min="1024" max="1024" width="65.28515625" style="84" customWidth="1"/>
    <col min="1025" max="1026" width="17.42578125" style="84" customWidth="1"/>
    <col min="1027" max="1279" width="9.140625" style="84"/>
    <col min="1280" max="1280" width="65.28515625" style="84" customWidth="1"/>
    <col min="1281" max="1282" width="17.42578125" style="84" customWidth="1"/>
    <col min="1283" max="1535" width="9.140625" style="84"/>
    <col min="1536" max="1536" width="65.28515625" style="84" customWidth="1"/>
    <col min="1537" max="1538" width="17.42578125" style="84" customWidth="1"/>
    <col min="1539" max="1791" width="9.140625" style="84"/>
    <col min="1792" max="1792" width="65.28515625" style="84" customWidth="1"/>
    <col min="1793" max="1794" width="17.42578125" style="84" customWidth="1"/>
    <col min="1795" max="2047" width="9.140625" style="84"/>
    <col min="2048" max="2048" width="65.28515625" style="84" customWidth="1"/>
    <col min="2049" max="2050" width="17.42578125" style="84" customWidth="1"/>
    <col min="2051" max="2303" width="9.140625" style="84"/>
    <col min="2304" max="2304" width="65.28515625" style="84" customWidth="1"/>
    <col min="2305" max="2306" width="17.42578125" style="84" customWidth="1"/>
    <col min="2307" max="2559" width="9.140625" style="84"/>
    <col min="2560" max="2560" width="65.28515625" style="84" customWidth="1"/>
    <col min="2561" max="2562" width="17.42578125" style="84" customWidth="1"/>
    <col min="2563" max="2815" width="9.140625" style="84"/>
    <col min="2816" max="2816" width="65.28515625" style="84" customWidth="1"/>
    <col min="2817" max="2818" width="17.42578125" style="84" customWidth="1"/>
    <col min="2819" max="3071" width="9.140625" style="84"/>
    <col min="3072" max="3072" width="65.28515625" style="84" customWidth="1"/>
    <col min="3073" max="3074" width="17.42578125" style="84" customWidth="1"/>
    <col min="3075" max="3327" width="9.140625" style="84"/>
    <col min="3328" max="3328" width="65.28515625" style="84" customWidth="1"/>
    <col min="3329" max="3330" width="17.42578125" style="84" customWidth="1"/>
    <col min="3331" max="3583" width="9.140625" style="84"/>
    <col min="3584" max="3584" width="65.28515625" style="84" customWidth="1"/>
    <col min="3585" max="3586" width="17.42578125" style="84" customWidth="1"/>
    <col min="3587" max="3839" width="9.140625" style="84"/>
    <col min="3840" max="3840" width="65.28515625" style="84" customWidth="1"/>
    <col min="3841" max="3842" width="17.42578125" style="84" customWidth="1"/>
    <col min="3843" max="4095" width="9.140625" style="84"/>
    <col min="4096" max="4096" width="65.28515625" style="84" customWidth="1"/>
    <col min="4097" max="4098" width="17.42578125" style="84" customWidth="1"/>
    <col min="4099" max="4351" width="9.140625" style="84"/>
    <col min="4352" max="4352" width="65.28515625" style="84" customWidth="1"/>
    <col min="4353" max="4354" width="17.42578125" style="84" customWidth="1"/>
    <col min="4355" max="4607" width="9.140625" style="84"/>
    <col min="4608" max="4608" width="65.28515625" style="84" customWidth="1"/>
    <col min="4609" max="4610" width="17.42578125" style="84" customWidth="1"/>
    <col min="4611" max="4863" width="9.140625" style="84"/>
    <col min="4864" max="4864" width="65.28515625" style="84" customWidth="1"/>
    <col min="4865" max="4866" width="17.42578125" style="84" customWidth="1"/>
    <col min="4867" max="5119" width="9.140625" style="84"/>
    <col min="5120" max="5120" width="65.28515625" style="84" customWidth="1"/>
    <col min="5121" max="5122" width="17.42578125" style="84" customWidth="1"/>
    <col min="5123" max="5375" width="9.140625" style="84"/>
    <col min="5376" max="5376" width="65.28515625" style="84" customWidth="1"/>
    <col min="5377" max="5378" width="17.42578125" style="84" customWidth="1"/>
    <col min="5379" max="5631" width="9.140625" style="84"/>
    <col min="5632" max="5632" width="65.28515625" style="84" customWidth="1"/>
    <col min="5633" max="5634" width="17.42578125" style="84" customWidth="1"/>
    <col min="5635" max="5887" width="9.140625" style="84"/>
    <col min="5888" max="5888" width="65.28515625" style="84" customWidth="1"/>
    <col min="5889" max="5890" width="17.42578125" style="84" customWidth="1"/>
    <col min="5891" max="6143" width="9.140625" style="84"/>
    <col min="6144" max="6144" width="65.28515625" style="84" customWidth="1"/>
    <col min="6145" max="6146" width="17.42578125" style="84" customWidth="1"/>
    <col min="6147" max="6399" width="9.140625" style="84"/>
    <col min="6400" max="6400" width="65.28515625" style="84" customWidth="1"/>
    <col min="6401" max="6402" width="17.42578125" style="84" customWidth="1"/>
    <col min="6403" max="6655" width="9.140625" style="84"/>
    <col min="6656" max="6656" width="65.28515625" style="84" customWidth="1"/>
    <col min="6657" max="6658" width="17.42578125" style="84" customWidth="1"/>
    <col min="6659" max="6911" width="9.140625" style="84"/>
    <col min="6912" max="6912" width="65.28515625" style="84" customWidth="1"/>
    <col min="6913" max="6914" width="17.42578125" style="84" customWidth="1"/>
    <col min="6915" max="7167" width="9.140625" style="84"/>
    <col min="7168" max="7168" width="65.28515625" style="84" customWidth="1"/>
    <col min="7169" max="7170" width="17.42578125" style="84" customWidth="1"/>
    <col min="7171" max="7423" width="9.140625" style="84"/>
    <col min="7424" max="7424" width="65.28515625" style="84" customWidth="1"/>
    <col min="7425" max="7426" width="17.42578125" style="84" customWidth="1"/>
    <col min="7427" max="7679" width="9.140625" style="84"/>
    <col min="7680" max="7680" width="65.28515625" style="84" customWidth="1"/>
    <col min="7681" max="7682" width="17.42578125" style="84" customWidth="1"/>
    <col min="7683" max="7935" width="9.140625" style="84"/>
    <col min="7936" max="7936" width="65.28515625" style="84" customWidth="1"/>
    <col min="7937" max="7938" width="17.42578125" style="84" customWidth="1"/>
    <col min="7939" max="8191" width="9.140625" style="84"/>
    <col min="8192" max="8192" width="65.28515625" style="84" customWidth="1"/>
    <col min="8193" max="8194" width="17.42578125" style="84" customWidth="1"/>
    <col min="8195" max="8447" width="9.140625" style="84"/>
    <col min="8448" max="8448" width="65.28515625" style="84" customWidth="1"/>
    <col min="8449" max="8450" width="17.42578125" style="84" customWidth="1"/>
    <col min="8451" max="8703" width="9.140625" style="84"/>
    <col min="8704" max="8704" width="65.28515625" style="84" customWidth="1"/>
    <col min="8705" max="8706" width="17.42578125" style="84" customWidth="1"/>
    <col min="8707" max="8959" width="9.140625" style="84"/>
    <col min="8960" max="8960" width="65.28515625" style="84" customWidth="1"/>
    <col min="8961" max="8962" width="17.42578125" style="84" customWidth="1"/>
    <col min="8963" max="9215" width="9.140625" style="84"/>
    <col min="9216" max="9216" width="65.28515625" style="84" customWidth="1"/>
    <col min="9217" max="9218" width="17.42578125" style="84" customWidth="1"/>
    <col min="9219" max="9471" width="9.140625" style="84"/>
    <col min="9472" max="9472" width="65.28515625" style="84" customWidth="1"/>
    <col min="9473" max="9474" width="17.42578125" style="84" customWidth="1"/>
    <col min="9475" max="9727" width="9.140625" style="84"/>
    <col min="9728" max="9728" width="65.28515625" style="84" customWidth="1"/>
    <col min="9729" max="9730" width="17.42578125" style="84" customWidth="1"/>
    <col min="9731" max="9983" width="9.140625" style="84"/>
    <col min="9984" max="9984" width="65.28515625" style="84" customWidth="1"/>
    <col min="9985" max="9986" width="17.42578125" style="84" customWidth="1"/>
    <col min="9987" max="10239" width="9.140625" style="84"/>
    <col min="10240" max="10240" width="65.28515625" style="84" customWidth="1"/>
    <col min="10241" max="10242" width="17.42578125" style="84" customWidth="1"/>
    <col min="10243" max="10495" width="9.140625" style="84"/>
    <col min="10496" max="10496" width="65.28515625" style="84" customWidth="1"/>
    <col min="10497" max="10498" width="17.42578125" style="84" customWidth="1"/>
    <col min="10499" max="10751" width="9.140625" style="84"/>
    <col min="10752" max="10752" width="65.28515625" style="84" customWidth="1"/>
    <col min="10753" max="10754" width="17.42578125" style="84" customWidth="1"/>
    <col min="10755" max="11007" width="9.140625" style="84"/>
    <col min="11008" max="11008" width="65.28515625" style="84" customWidth="1"/>
    <col min="11009" max="11010" width="17.42578125" style="84" customWidth="1"/>
    <col min="11011" max="11263" width="9.140625" style="84"/>
    <col min="11264" max="11264" width="65.28515625" style="84" customWidth="1"/>
    <col min="11265" max="11266" width="17.42578125" style="84" customWidth="1"/>
    <col min="11267" max="11519" width="9.140625" style="84"/>
    <col min="11520" max="11520" width="65.28515625" style="84" customWidth="1"/>
    <col min="11521" max="11522" width="17.42578125" style="84" customWidth="1"/>
    <col min="11523" max="11775" width="9.140625" style="84"/>
    <col min="11776" max="11776" width="65.28515625" style="84" customWidth="1"/>
    <col min="11777" max="11778" width="17.42578125" style="84" customWidth="1"/>
    <col min="11779" max="12031" width="9.140625" style="84"/>
    <col min="12032" max="12032" width="65.28515625" style="84" customWidth="1"/>
    <col min="12033" max="12034" width="17.42578125" style="84" customWidth="1"/>
    <col min="12035" max="12287" width="9.140625" style="84"/>
    <col min="12288" max="12288" width="65.28515625" style="84" customWidth="1"/>
    <col min="12289" max="12290" width="17.42578125" style="84" customWidth="1"/>
    <col min="12291" max="12543" width="9.140625" style="84"/>
    <col min="12544" max="12544" width="65.28515625" style="84" customWidth="1"/>
    <col min="12545" max="12546" width="17.42578125" style="84" customWidth="1"/>
    <col min="12547" max="12799" width="9.140625" style="84"/>
    <col min="12800" max="12800" width="65.28515625" style="84" customWidth="1"/>
    <col min="12801" max="12802" width="17.42578125" style="84" customWidth="1"/>
    <col min="12803" max="13055" width="9.140625" style="84"/>
    <col min="13056" max="13056" width="65.28515625" style="84" customWidth="1"/>
    <col min="13057" max="13058" width="17.42578125" style="84" customWidth="1"/>
    <col min="13059" max="13311" width="9.140625" style="84"/>
    <col min="13312" max="13312" width="65.28515625" style="84" customWidth="1"/>
    <col min="13313" max="13314" width="17.42578125" style="84" customWidth="1"/>
    <col min="13315" max="13567" width="9.140625" style="84"/>
    <col min="13568" max="13568" width="65.28515625" style="84" customWidth="1"/>
    <col min="13569" max="13570" width="17.42578125" style="84" customWidth="1"/>
    <col min="13571" max="13823" width="9.140625" style="84"/>
    <col min="13824" max="13824" width="65.28515625" style="84" customWidth="1"/>
    <col min="13825" max="13826" width="17.42578125" style="84" customWidth="1"/>
    <col min="13827" max="14079" width="9.140625" style="84"/>
    <col min="14080" max="14080" width="65.28515625" style="84" customWidth="1"/>
    <col min="14081" max="14082" width="17.42578125" style="84" customWidth="1"/>
    <col min="14083" max="14335" width="9.140625" style="84"/>
    <col min="14336" max="14336" width="65.28515625" style="84" customWidth="1"/>
    <col min="14337" max="14338" width="17.42578125" style="84" customWidth="1"/>
    <col min="14339" max="14591" width="9.140625" style="84"/>
    <col min="14592" max="14592" width="65.28515625" style="84" customWidth="1"/>
    <col min="14593" max="14594" width="17.42578125" style="84" customWidth="1"/>
    <col min="14595" max="14847" width="9.140625" style="84"/>
    <col min="14848" max="14848" width="65.28515625" style="84" customWidth="1"/>
    <col min="14849" max="14850" width="17.42578125" style="84" customWidth="1"/>
    <col min="14851" max="15103" width="9.140625" style="84"/>
    <col min="15104" max="15104" width="65.28515625" style="84" customWidth="1"/>
    <col min="15105" max="15106" width="17.42578125" style="84" customWidth="1"/>
    <col min="15107" max="15359" width="9.140625" style="84"/>
    <col min="15360" max="15360" width="65.28515625" style="84" customWidth="1"/>
    <col min="15361" max="15362" width="17.42578125" style="84" customWidth="1"/>
    <col min="15363" max="15615" width="9.140625" style="84"/>
    <col min="15616" max="15616" width="65.28515625" style="84" customWidth="1"/>
    <col min="15617" max="15618" width="17.42578125" style="84" customWidth="1"/>
    <col min="15619" max="15871" width="9.140625" style="84"/>
    <col min="15872" max="15872" width="65.28515625" style="84" customWidth="1"/>
    <col min="15873" max="15874" width="17.42578125" style="84" customWidth="1"/>
    <col min="15875" max="16127" width="9.140625" style="84"/>
    <col min="16128" max="16128" width="65.28515625" style="84" customWidth="1"/>
    <col min="16129" max="16130" width="17.42578125" style="84" customWidth="1"/>
    <col min="16131" max="16384" width="9.140625" style="84"/>
  </cols>
  <sheetData>
    <row r="1" spans="1:4" ht="15" x14ac:dyDescent="0.25">
      <c r="A1" s="82" t="s">
        <v>68</v>
      </c>
      <c r="B1" s="83"/>
      <c r="C1" s="83"/>
      <c r="D1" s="83"/>
    </row>
    <row r="2" spans="1:4" ht="15" x14ac:dyDescent="0.25">
      <c r="A2" s="85" t="s">
        <v>69</v>
      </c>
      <c r="B2" s="86"/>
      <c r="C2" s="86"/>
    </row>
    <row r="3" spans="1:4" ht="15" x14ac:dyDescent="0.2">
      <c r="B3" s="87"/>
      <c r="C3" s="87"/>
    </row>
    <row r="4" spans="1:4" ht="45" customHeight="1" x14ac:dyDescent="0.2">
      <c r="A4" s="88"/>
      <c r="B4" s="89" t="s">
        <v>70</v>
      </c>
      <c r="C4" s="89" t="s">
        <v>71</v>
      </c>
    </row>
    <row r="5" spans="1:4" ht="30" x14ac:dyDescent="0.2">
      <c r="A5" s="90" t="s">
        <v>72</v>
      </c>
      <c r="B5" s="91"/>
      <c r="C5" s="91"/>
    </row>
    <row r="6" spans="1:4" x14ac:dyDescent="0.2">
      <c r="A6" s="92" t="s">
        <v>73</v>
      </c>
      <c r="B6" s="93">
        <v>326710</v>
      </c>
      <c r="C6" s="93">
        <v>294942</v>
      </c>
    </row>
    <row r="7" spans="1:4" x14ac:dyDescent="0.2">
      <c r="A7" s="92" t="s">
        <v>74</v>
      </c>
      <c r="B7" s="93">
        <v>-113255</v>
      </c>
      <c r="C7" s="93">
        <v>-182465</v>
      </c>
    </row>
    <row r="8" spans="1:4" x14ac:dyDescent="0.2">
      <c r="A8" s="92" t="s">
        <v>75</v>
      </c>
      <c r="B8" s="93">
        <v>74564</v>
      </c>
      <c r="C8" s="93">
        <v>57466</v>
      </c>
    </row>
    <row r="9" spans="1:4" x14ac:dyDescent="0.2">
      <c r="A9" s="92" t="s">
        <v>76</v>
      </c>
      <c r="B9" s="93">
        <v>-12041</v>
      </c>
      <c r="C9" s="93">
        <v>-6523</v>
      </c>
    </row>
    <row r="10" spans="1:4" x14ac:dyDescent="0.2">
      <c r="A10" s="92" t="s">
        <v>77</v>
      </c>
      <c r="B10" s="93">
        <v>31402</v>
      </c>
      <c r="C10" s="93">
        <v>37062</v>
      </c>
    </row>
    <row r="11" spans="1:4" x14ac:dyDescent="0.2">
      <c r="A11" s="94" t="s">
        <v>78</v>
      </c>
      <c r="B11" s="93">
        <v>-88</v>
      </c>
      <c r="C11" s="93">
        <v>371</v>
      </c>
    </row>
    <row r="12" spans="1:4" x14ac:dyDescent="0.2">
      <c r="A12" s="94" t="s">
        <v>79</v>
      </c>
      <c r="B12" s="95">
        <v>-184122</v>
      </c>
      <c r="C12" s="95">
        <v>-148410</v>
      </c>
    </row>
    <row r="13" spans="1:4" ht="28.5" x14ac:dyDescent="0.2">
      <c r="A13" s="96" t="s">
        <v>80</v>
      </c>
      <c r="B13" s="93">
        <f>SUM(B6:B12)</f>
        <v>123170</v>
      </c>
      <c r="C13" s="93">
        <f>SUM(C6:C12)</f>
        <v>52443</v>
      </c>
    </row>
    <row r="14" spans="1:4" ht="15" x14ac:dyDescent="0.2">
      <c r="A14" s="97" t="s">
        <v>81</v>
      </c>
      <c r="B14" s="93"/>
      <c r="C14" s="93"/>
    </row>
    <row r="15" spans="1:4" x14ac:dyDescent="0.2">
      <c r="A15" s="98" t="s">
        <v>82</v>
      </c>
      <c r="B15" s="93">
        <v>295706</v>
      </c>
      <c r="C15" s="93">
        <v>63075</v>
      </c>
    </row>
    <row r="16" spans="1:4" x14ac:dyDescent="0.2">
      <c r="A16" s="94" t="s">
        <v>83</v>
      </c>
      <c r="B16" s="93">
        <v>-329721</v>
      </c>
      <c r="C16" s="93">
        <v>270556</v>
      </c>
    </row>
    <row r="17" spans="1:3" ht="28.5" x14ac:dyDescent="0.2">
      <c r="A17" s="99" t="s">
        <v>67</v>
      </c>
      <c r="B17" s="93">
        <v>-240</v>
      </c>
      <c r="C17" s="93">
        <v>0</v>
      </c>
    </row>
    <row r="18" spans="1:3" x14ac:dyDescent="0.2">
      <c r="A18" s="94" t="s">
        <v>2</v>
      </c>
      <c r="B18" s="93">
        <v>-207537</v>
      </c>
      <c r="C18" s="93">
        <v>1121</v>
      </c>
    </row>
    <row r="19" spans="1:3" ht="15" x14ac:dyDescent="0.2">
      <c r="A19" s="97" t="s">
        <v>84</v>
      </c>
      <c r="B19" s="93"/>
      <c r="C19" s="93"/>
    </row>
    <row r="20" spans="1:3" x14ac:dyDescent="0.2">
      <c r="A20" s="98" t="s">
        <v>82</v>
      </c>
      <c r="B20" s="93">
        <v>-361073</v>
      </c>
      <c r="C20" s="93">
        <v>-108103</v>
      </c>
    </row>
    <row r="21" spans="1:3" ht="15.75" customHeight="1" x14ac:dyDescent="0.2">
      <c r="A21" s="94" t="s">
        <v>63</v>
      </c>
      <c r="B21" s="93">
        <v>-325050</v>
      </c>
      <c r="C21" s="93">
        <v>-425399</v>
      </c>
    </row>
    <row r="22" spans="1:3" ht="28.5" x14ac:dyDescent="0.2">
      <c r="A22" s="99" t="s">
        <v>64</v>
      </c>
      <c r="B22" s="93">
        <v>-1720</v>
      </c>
      <c r="C22" s="93">
        <v>-6919</v>
      </c>
    </row>
    <row r="23" spans="1:3" ht="15" thickBot="1" x14ac:dyDescent="0.25">
      <c r="A23" s="94" t="s">
        <v>4</v>
      </c>
      <c r="B23" s="100">
        <v>49870</v>
      </c>
      <c r="C23" s="93">
        <v>-31460</v>
      </c>
    </row>
    <row r="24" spans="1:3" ht="28.5" x14ac:dyDescent="0.2">
      <c r="A24" s="101" t="s">
        <v>85</v>
      </c>
      <c r="B24" s="102">
        <f>SUM(B13:B23)</f>
        <v>-756595</v>
      </c>
      <c r="C24" s="102">
        <f>SUM(C13:C23)</f>
        <v>-184686</v>
      </c>
    </row>
    <row r="25" spans="1:3" ht="15" thickBot="1" x14ac:dyDescent="0.25">
      <c r="A25" s="103" t="s">
        <v>86</v>
      </c>
      <c r="B25" s="100">
        <v>0</v>
      </c>
      <c r="C25" s="104">
        <v>0</v>
      </c>
    </row>
    <row r="26" spans="1:3" ht="30.75" customHeight="1" thickBot="1" x14ac:dyDescent="0.25">
      <c r="A26" s="105" t="s">
        <v>87</v>
      </c>
      <c r="B26" s="106">
        <f>B24+B25</f>
        <v>-756595</v>
      </c>
      <c r="C26" s="106">
        <f>C24+C25</f>
        <v>-184686</v>
      </c>
    </row>
    <row r="27" spans="1:3" ht="30" x14ac:dyDescent="0.2">
      <c r="A27" s="107" t="s">
        <v>88</v>
      </c>
      <c r="B27" s="102"/>
      <c r="C27" s="102"/>
    </row>
    <row r="28" spans="1:3" x14ac:dyDescent="0.2">
      <c r="A28" s="108" t="s">
        <v>89</v>
      </c>
      <c r="B28" s="93">
        <v>-17289</v>
      </c>
      <c r="C28" s="93">
        <v>-3814</v>
      </c>
    </row>
    <row r="29" spans="1:3" x14ac:dyDescent="0.2">
      <c r="A29" s="108" t="s">
        <v>90</v>
      </c>
      <c r="B29" s="93">
        <v>-286</v>
      </c>
      <c r="C29" s="93">
        <v>87</v>
      </c>
    </row>
    <row r="30" spans="1:3" x14ac:dyDescent="0.2">
      <c r="A30" s="108" t="s">
        <v>91</v>
      </c>
      <c r="B30" s="93">
        <v>-1278567</v>
      </c>
      <c r="C30" s="104">
        <v>-420660</v>
      </c>
    </row>
    <row r="31" spans="1:3" x14ac:dyDescent="0.2">
      <c r="A31" s="109" t="s">
        <v>92</v>
      </c>
      <c r="B31" s="93">
        <v>957163</v>
      </c>
      <c r="C31" s="110">
        <v>240000</v>
      </c>
    </row>
    <row r="32" spans="1:3" ht="15" thickBot="1" x14ac:dyDescent="0.25">
      <c r="A32" s="108" t="s">
        <v>93</v>
      </c>
      <c r="B32" s="100">
        <f>SUM(B28:B31)</f>
        <v>-338979</v>
      </c>
      <c r="C32" s="111">
        <f>SUM(C28:C31)</f>
        <v>-184387</v>
      </c>
    </row>
    <row r="33" spans="1:244" ht="30" x14ac:dyDescent="0.2">
      <c r="A33" s="107" t="s">
        <v>94</v>
      </c>
      <c r="B33" s="102"/>
      <c r="C33" s="93"/>
    </row>
    <row r="34" spans="1:244" x14ac:dyDescent="0.2">
      <c r="A34" s="108" t="s">
        <v>95</v>
      </c>
      <c r="B34" s="93">
        <v>87701</v>
      </c>
      <c r="C34" s="93">
        <v>-44559</v>
      </c>
    </row>
    <row r="35" spans="1:244" x14ac:dyDescent="0.2">
      <c r="A35" s="108" t="s">
        <v>96</v>
      </c>
      <c r="B35" s="112">
        <v>-30316</v>
      </c>
      <c r="C35" s="113">
        <v>33492</v>
      </c>
    </row>
    <row r="36" spans="1:244" x14ac:dyDescent="0.2">
      <c r="A36" s="114" t="s">
        <v>97</v>
      </c>
      <c r="B36" s="115">
        <v>0</v>
      </c>
      <c r="C36" s="113">
        <v>72412</v>
      </c>
    </row>
    <row r="37" spans="1:244" ht="15" thickBot="1" x14ac:dyDescent="0.25">
      <c r="A37" s="103" t="s">
        <v>98</v>
      </c>
      <c r="B37" s="116">
        <v>-79</v>
      </c>
      <c r="C37" s="104">
        <v>-156</v>
      </c>
    </row>
    <row r="38" spans="1:244" ht="15" thickBot="1" x14ac:dyDescent="0.25">
      <c r="A38" s="105" t="s">
        <v>99</v>
      </c>
      <c r="B38" s="117">
        <f>SUM(B34:B37)</f>
        <v>57306</v>
      </c>
      <c r="C38" s="117">
        <f>SUM(C34:C37)</f>
        <v>61189</v>
      </c>
    </row>
    <row r="39" spans="1:244" ht="28.5" x14ac:dyDescent="0.2">
      <c r="A39" s="118" t="s">
        <v>100</v>
      </c>
      <c r="B39" s="93">
        <v>7163</v>
      </c>
      <c r="C39" s="93">
        <v>-1912</v>
      </c>
    </row>
    <row r="40" spans="1:244" x14ac:dyDescent="0.2">
      <c r="A40" s="118" t="s">
        <v>101</v>
      </c>
      <c r="B40" s="93">
        <f>B26+B32+B38+B39</f>
        <v>-1031105</v>
      </c>
      <c r="C40" s="93">
        <f>C26+C32+C38+C39</f>
        <v>-309796</v>
      </c>
    </row>
    <row r="41" spans="1:244" x14ac:dyDescent="0.2">
      <c r="A41" s="118" t="s">
        <v>102</v>
      </c>
      <c r="B41" s="93">
        <v>3555113</v>
      </c>
      <c r="C41" s="93">
        <v>4306258</v>
      </c>
    </row>
    <row r="42" spans="1:244" ht="18.75" customHeight="1" x14ac:dyDescent="0.2">
      <c r="A42" s="90" t="s">
        <v>103</v>
      </c>
      <c r="B42" s="119">
        <f>SUM(B40:B41)</f>
        <v>2524008</v>
      </c>
      <c r="C42" s="119">
        <f>SUM(C40:C41)</f>
        <v>3996462</v>
      </c>
    </row>
    <row r="43" spans="1:244" ht="15" x14ac:dyDescent="0.25">
      <c r="A43" s="120"/>
      <c r="B43" s="121"/>
      <c r="C43" s="121"/>
    </row>
    <row r="44" spans="1:244" ht="15" x14ac:dyDescent="0.25">
      <c r="A44" s="120"/>
      <c r="B44" s="121"/>
      <c r="C44" s="121"/>
    </row>
    <row r="45" spans="1:244" ht="15" x14ac:dyDescent="0.25">
      <c r="A45" s="120"/>
      <c r="B45" s="121"/>
      <c r="C45" s="121"/>
    </row>
    <row r="46" spans="1:244" x14ac:dyDescent="0.2">
      <c r="A46" s="84" t="s">
        <v>15</v>
      </c>
      <c r="B46" s="122"/>
      <c r="C46" s="84" t="s">
        <v>16</v>
      </c>
      <c r="D46" s="123"/>
      <c r="G46" s="123"/>
      <c r="H46" s="123"/>
      <c r="K46" s="123"/>
      <c r="L46" s="123"/>
      <c r="O46" s="123"/>
      <c r="P46" s="123"/>
      <c r="S46" s="123"/>
      <c r="T46" s="123"/>
      <c r="W46" s="123"/>
      <c r="X46" s="123"/>
      <c r="AA46" s="123"/>
      <c r="AB46" s="123"/>
      <c r="AE46" s="123"/>
      <c r="AF46" s="123"/>
      <c r="AI46" s="123"/>
      <c r="AJ46" s="123"/>
      <c r="AM46" s="123"/>
      <c r="AN46" s="123"/>
      <c r="AQ46" s="123"/>
      <c r="AR46" s="123"/>
      <c r="AU46" s="123"/>
      <c r="AV46" s="123"/>
      <c r="AY46" s="123"/>
      <c r="AZ46" s="123"/>
      <c r="BC46" s="123"/>
      <c r="BD46" s="123"/>
      <c r="BG46" s="123"/>
      <c r="BH46" s="123"/>
      <c r="BK46" s="123"/>
      <c r="BL46" s="123"/>
      <c r="BO46" s="123"/>
      <c r="BP46" s="123"/>
      <c r="BS46" s="123"/>
      <c r="BT46" s="123"/>
      <c r="BW46" s="123"/>
      <c r="BX46" s="123"/>
      <c r="CA46" s="123"/>
      <c r="CB46" s="123"/>
      <c r="CE46" s="123"/>
      <c r="CF46" s="123"/>
      <c r="CI46" s="123"/>
      <c r="CJ46" s="123"/>
      <c r="CM46" s="123"/>
      <c r="CN46" s="123"/>
      <c r="CQ46" s="123"/>
      <c r="CR46" s="123"/>
      <c r="CU46" s="123"/>
      <c r="CV46" s="123"/>
      <c r="CY46" s="123"/>
      <c r="CZ46" s="123"/>
      <c r="DC46" s="123"/>
      <c r="DD46" s="123"/>
      <c r="DG46" s="123"/>
      <c r="DH46" s="123"/>
      <c r="DK46" s="123"/>
      <c r="DL46" s="123"/>
      <c r="DO46" s="123"/>
      <c r="DP46" s="123"/>
      <c r="DS46" s="123"/>
      <c r="DT46" s="123"/>
      <c r="DW46" s="123"/>
      <c r="DX46" s="123"/>
      <c r="EA46" s="123"/>
      <c r="EB46" s="123"/>
      <c r="EE46" s="123"/>
      <c r="EF46" s="123"/>
      <c r="EI46" s="123"/>
      <c r="EJ46" s="123"/>
      <c r="EM46" s="123"/>
      <c r="EN46" s="123"/>
      <c r="EQ46" s="123"/>
      <c r="ER46" s="123"/>
      <c r="EU46" s="123"/>
      <c r="EV46" s="123"/>
      <c r="EY46" s="123"/>
      <c r="EZ46" s="123"/>
      <c r="FC46" s="123"/>
      <c r="FD46" s="123"/>
      <c r="FG46" s="123"/>
      <c r="FH46" s="123"/>
      <c r="FK46" s="123"/>
      <c r="FL46" s="123"/>
      <c r="FO46" s="123"/>
      <c r="FP46" s="123"/>
      <c r="FS46" s="123"/>
      <c r="FT46" s="123"/>
      <c r="FW46" s="123"/>
      <c r="FX46" s="123"/>
      <c r="GA46" s="123"/>
      <c r="GB46" s="123"/>
      <c r="GE46" s="123"/>
      <c r="GF46" s="123"/>
      <c r="GI46" s="123"/>
      <c r="GJ46" s="123"/>
      <c r="GM46" s="123"/>
      <c r="GN46" s="123"/>
      <c r="GQ46" s="123"/>
      <c r="GR46" s="123"/>
      <c r="GU46" s="123"/>
      <c r="GV46" s="123"/>
      <c r="GY46" s="123"/>
      <c r="GZ46" s="123"/>
      <c r="HC46" s="123"/>
      <c r="HD46" s="123"/>
      <c r="HG46" s="123"/>
      <c r="HH46" s="123"/>
      <c r="HK46" s="123"/>
      <c r="HL46" s="123"/>
      <c r="HO46" s="123"/>
      <c r="HP46" s="123"/>
      <c r="HS46" s="123"/>
      <c r="HT46" s="123"/>
      <c r="HW46" s="123"/>
      <c r="HX46" s="123"/>
      <c r="IA46" s="123"/>
      <c r="IB46" s="123"/>
      <c r="IE46" s="123"/>
      <c r="IF46" s="123"/>
      <c r="II46" s="123"/>
      <c r="IJ46" s="123"/>
    </row>
    <row r="47" spans="1:244" x14ac:dyDescent="0.2">
      <c r="B47" s="123"/>
      <c r="D47" s="123"/>
      <c r="G47" s="123"/>
      <c r="H47" s="123"/>
      <c r="K47" s="123"/>
      <c r="L47" s="123"/>
      <c r="O47" s="123"/>
      <c r="P47" s="123"/>
      <c r="S47" s="123"/>
      <c r="T47" s="123"/>
      <c r="W47" s="123"/>
      <c r="X47" s="123"/>
      <c r="AA47" s="123"/>
      <c r="AB47" s="123"/>
      <c r="AE47" s="123"/>
      <c r="AF47" s="123"/>
      <c r="AI47" s="123"/>
      <c r="AJ47" s="123"/>
      <c r="AM47" s="123"/>
      <c r="AN47" s="123"/>
      <c r="AQ47" s="123"/>
      <c r="AR47" s="123"/>
      <c r="AU47" s="123"/>
      <c r="AV47" s="123"/>
      <c r="AY47" s="123"/>
      <c r="AZ47" s="123"/>
      <c r="BC47" s="123"/>
      <c r="BD47" s="123"/>
      <c r="BG47" s="123"/>
      <c r="BH47" s="123"/>
      <c r="BK47" s="123"/>
      <c r="BL47" s="123"/>
      <c r="BO47" s="123"/>
      <c r="BP47" s="123"/>
      <c r="BS47" s="123"/>
      <c r="BT47" s="123"/>
      <c r="BW47" s="123"/>
      <c r="BX47" s="123"/>
      <c r="CA47" s="123"/>
      <c r="CB47" s="123"/>
      <c r="CE47" s="123"/>
      <c r="CF47" s="123"/>
      <c r="CI47" s="123"/>
      <c r="CJ47" s="123"/>
      <c r="CM47" s="123"/>
      <c r="CN47" s="123"/>
      <c r="CQ47" s="123"/>
      <c r="CR47" s="123"/>
      <c r="CU47" s="123"/>
      <c r="CV47" s="123"/>
      <c r="CY47" s="123"/>
      <c r="CZ47" s="123"/>
      <c r="DC47" s="123"/>
      <c r="DD47" s="123"/>
      <c r="DG47" s="123"/>
      <c r="DH47" s="123"/>
      <c r="DK47" s="123"/>
      <c r="DL47" s="123"/>
      <c r="DO47" s="123"/>
      <c r="DP47" s="123"/>
      <c r="DS47" s="123"/>
      <c r="DT47" s="123"/>
      <c r="DW47" s="123"/>
      <c r="DX47" s="123"/>
      <c r="EA47" s="123"/>
      <c r="EB47" s="123"/>
      <c r="EE47" s="123"/>
      <c r="EF47" s="123"/>
      <c r="EI47" s="123"/>
      <c r="EJ47" s="123"/>
      <c r="EM47" s="123"/>
      <c r="EN47" s="123"/>
      <c r="EQ47" s="123"/>
      <c r="ER47" s="123"/>
      <c r="EU47" s="123"/>
      <c r="EV47" s="123"/>
      <c r="EY47" s="123"/>
      <c r="EZ47" s="123"/>
      <c r="FC47" s="123"/>
      <c r="FD47" s="123"/>
      <c r="FG47" s="123"/>
      <c r="FH47" s="123"/>
      <c r="FK47" s="123"/>
      <c r="FL47" s="123"/>
      <c r="FO47" s="123"/>
      <c r="FP47" s="123"/>
      <c r="FS47" s="123"/>
      <c r="FT47" s="123"/>
      <c r="FW47" s="123"/>
      <c r="FX47" s="123"/>
      <c r="GA47" s="123"/>
      <c r="GB47" s="123"/>
      <c r="GE47" s="123"/>
      <c r="GF47" s="123"/>
      <c r="GI47" s="123"/>
      <c r="GJ47" s="123"/>
      <c r="GM47" s="123"/>
      <c r="GN47" s="123"/>
      <c r="GQ47" s="123"/>
      <c r="GR47" s="123"/>
      <c r="GU47" s="123"/>
      <c r="GV47" s="123"/>
      <c r="GY47" s="123"/>
      <c r="GZ47" s="123"/>
      <c r="HC47" s="123"/>
      <c r="HD47" s="123"/>
      <c r="HG47" s="123"/>
      <c r="HH47" s="123"/>
      <c r="HK47" s="123"/>
      <c r="HL47" s="123"/>
      <c r="HO47" s="123"/>
      <c r="HP47" s="123"/>
      <c r="HS47" s="123"/>
      <c r="HT47" s="123"/>
      <c r="HW47" s="123"/>
      <c r="HX47" s="123"/>
      <c r="IA47" s="123"/>
      <c r="IB47" s="123"/>
      <c r="IE47" s="123"/>
      <c r="IF47" s="123"/>
      <c r="II47" s="123"/>
      <c r="IJ47" s="123"/>
    </row>
    <row r="48" spans="1:244" x14ac:dyDescent="0.2">
      <c r="B48" s="123"/>
      <c r="D48" s="123"/>
      <c r="G48" s="123"/>
      <c r="H48" s="123"/>
      <c r="K48" s="123"/>
      <c r="L48" s="123"/>
      <c r="O48" s="123"/>
      <c r="P48" s="123"/>
      <c r="S48" s="123"/>
      <c r="T48" s="123"/>
      <c r="W48" s="123"/>
      <c r="X48" s="123"/>
      <c r="AA48" s="123"/>
      <c r="AB48" s="123"/>
      <c r="AE48" s="123"/>
      <c r="AF48" s="123"/>
      <c r="AI48" s="123"/>
      <c r="AJ48" s="123"/>
      <c r="AM48" s="123"/>
      <c r="AN48" s="123"/>
      <c r="AQ48" s="123"/>
      <c r="AR48" s="123"/>
      <c r="AU48" s="123"/>
      <c r="AV48" s="123"/>
      <c r="AY48" s="123"/>
      <c r="AZ48" s="123"/>
      <c r="BC48" s="123"/>
      <c r="BD48" s="123"/>
      <c r="BG48" s="123"/>
      <c r="BH48" s="123"/>
      <c r="BK48" s="123"/>
      <c r="BL48" s="123"/>
      <c r="BO48" s="123"/>
      <c r="BP48" s="123"/>
      <c r="BS48" s="123"/>
      <c r="BT48" s="123"/>
      <c r="BW48" s="123"/>
      <c r="BX48" s="123"/>
      <c r="CA48" s="123"/>
      <c r="CB48" s="123"/>
      <c r="CE48" s="123"/>
      <c r="CF48" s="123"/>
      <c r="CI48" s="123"/>
      <c r="CJ48" s="123"/>
      <c r="CM48" s="123"/>
      <c r="CN48" s="123"/>
      <c r="CQ48" s="123"/>
      <c r="CR48" s="123"/>
      <c r="CU48" s="123"/>
      <c r="CV48" s="123"/>
      <c r="CY48" s="123"/>
      <c r="CZ48" s="123"/>
      <c r="DC48" s="123"/>
      <c r="DD48" s="123"/>
      <c r="DG48" s="123"/>
      <c r="DH48" s="123"/>
      <c r="DK48" s="123"/>
      <c r="DL48" s="123"/>
      <c r="DO48" s="123"/>
      <c r="DP48" s="123"/>
      <c r="DS48" s="123"/>
      <c r="DT48" s="123"/>
      <c r="DW48" s="123"/>
      <c r="DX48" s="123"/>
      <c r="EA48" s="123"/>
      <c r="EB48" s="123"/>
      <c r="EE48" s="123"/>
      <c r="EF48" s="123"/>
      <c r="EI48" s="123"/>
      <c r="EJ48" s="123"/>
      <c r="EM48" s="123"/>
      <c r="EN48" s="123"/>
      <c r="EQ48" s="123"/>
      <c r="ER48" s="123"/>
      <c r="EU48" s="123"/>
      <c r="EV48" s="123"/>
      <c r="EY48" s="123"/>
      <c r="EZ48" s="123"/>
      <c r="FC48" s="123"/>
      <c r="FD48" s="123"/>
      <c r="FG48" s="123"/>
      <c r="FH48" s="123"/>
      <c r="FK48" s="123"/>
      <c r="FL48" s="123"/>
      <c r="FO48" s="123"/>
      <c r="FP48" s="123"/>
      <c r="FS48" s="123"/>
      <c r="FT48" s="123"/>
      <c r="FW48" s="123"/>
      <c r="FX48" s="123"/>
      <c r="GA48" s="123"/>
      <c r="GB48" s="123"/>
      <c r="GE48" s="123"/>
      <c r="GF48" s="123"/>
      <c r="GI48" s="123"/>
      <c r="GJ48" s="123"/>
      <c r="GM48" s="123"/>
      <c r="GN48" s="123"/>
      <c r="GQ48" s="123"/>
      <c r="GR48" s="123"/>
      <c r="GU48" s="123"/>
      <c r="GV48" s="123"/>
      <c r="GY48" s="123"/>
      <c r="GZ48" s="123"/>
      <c r="HC48" s="123"/>
      <c r="HD48" s="123"/>
      <c r="HG48" s="123"/>
      <c r="HH48" s="123"/>
      <c r="HK48" s="123"/>
      <c r="HL48" s="123"/>
      <c r="HO48" s="123"/>
      <c r="HP48" s="123"/>
      <c r="HS48" s="123"/>
      <c r="HT48" s="123"/>
      <c r="HW48" s="123"/>
      <c r="HX48" s="123"/>
      <c r="IA48" s="123"/>
      <c r="IB48" s="123"/>
      <c r="IE48" s="123"/>
      <c r="IF48" s="123"/>
      <c r="II48" s="123"/>
      <c r="IJ48" s="123"/>
    </row>
    <row r="49" spans="1:3" x14ac:dyDescent="0.2">
      <c r="A49" s="84" t="s">
        <v>10</v>
      </c>
      <c r="B49" s="124"/>
      <c r="C49" s="84" t="s">
        <v>5</v>
      </c>
    </row>
  </sheetData>
  <mergeCells count="2">
    <mergeCell ref="A1:D1"/>
    <mergeCell ref="A2:C2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F26" sqref="F26"/>
    </sheetView>
  </sheetViews>
  <sheetFormatPr defaultRowHeight="12.75" x14ac:dyDescent="0.2"/>
  <cols>
    <col min="1" max="1" width="32.28515625" style="127" customWidth="1"/>
    <col min="2" max="2" width="12.7109375" style="127" customWidth="1"/>
    <col min="3" max="3" width="19.28515625" style="127" customWidth="1"/>
    <col min="4" max="4" width="21.7109375" style="127" customWidth="1"/>
    <col min="5" max="5" width="14" style="127" customWidth="1"/>
    <col min="6" max="6" width="9.140625" style="128"/>
    <col min="7" max="255" width="9.140625" style="127"/>
    <col min="256" max="256" width="32.28515625" style="127" customWidth="1"/>
    <col min="257" max="257" width="12.7109375" style="127" customWidth="1"/>
    <col min="258" max="258" width="19.28515625" style="127" customWidth="1"/>
    <col min="259" max="259" width="13.140625" style="127" customWidth="1"/>
    <col min="260" max="260" width="21.7109375" style="127" customWidth="1"/>
    <col min="261" max="261" width="14" style="127" customWidth="1"/>
    <col min="262" max="511" width="9.140625" style="127"/>
    <col min="512" max="512" width="32.28515625" style="127" customWidth="1"/>
    <col min="513" max="513" width="12.7109375" style="127" customWidth="1"/>
    <col min="514" max="514" width="19.28515625" style="127" customWidth="1"/>
    <col min="515" max="515" width="13.140625" style="127" customWidth="1"/>
    <col min="516" max="516" width="21.7109375" style="127" customWidth="1"/>
    <col min="517" max="517" width="14" style="127" customWidth="1"/>
    <col min="518" max="767" width="9.140625" style="127"/>
    <col min="768" max="768" width="32.28515625" style="127" customWidth="1"/>
    <col min="769" max="769" width="12.7109375" style="127" customWidth="1"/>
    <col min="770" max="770" width="19.28515625" style="127" customWidth="1"/>
    <col min="771" max="771" width="13.140625" style="127" customWidth="1"/>
    <col min="772" max="772" width="21.7109375" style="127" customWidth="1"/>
    <col min="773" max="773" width="14" style="127" customWidth="1"/>
    <col min="774" max="1023" width="9.140625" style="127"/>
    <col min="1024" max="1024" width="32.28515625" style="127" customWidth="1"/>
    <col min="1025" max="1025" width="12.7109375" style="127" customWidth="1"/>
    <col min="1026" max="1026" width="19.28515625" style="127" customWidth="1"/>
    <col min="1027" max="1027" width="13.140625" style="127" customWidth="1"/>
    <col min="1028" max="1028" width="21.7109375" style="127" customWidth="1"/>
    <col min="1029" max="1029" width="14" style="127" customWidth="1"/>
    <col min="1030" max="1279" width="9.140625" style="127"/>
    <col min="1280" max="1280" width="32.28515625" style="127" customWidth="1"/>
    <col min="1281" max="1281" width="12.7109375" style="127" customWidth="1"/>
    <col min="1282" max="1282" width="19.28515625" style="127" customWidth="1"/>
    <col min="1283" max="1283" width="13.140625" style="127" customWidth="1"/>
    <col min="1284" max="1284" width="21.7109375" style="127" customWidth="1"/>
    <col min="1285" max="1285" width="14" style="127" customWidth="1"/>
    <col min="1286" max="1535" width="9.140625" style="127"/>
    <col min="1536" max="1536" width="32.28515625" style="127" customWidth="1"/>
    <col min="1537" max="1537" width="12.7109375" style="127" customWidth="1"/>
    <col min="1538" max="1538" width="19.28515625" style="127" customWidth="1"/>
    <col min="1539" max="1539" width="13.140625" style="127" customWidth="1"/>
    <col min="1540" max="1540" width="21.7109375" style="127" customWidth="1"/>
    <col min="1541" max="1541" width="14" style="127" customWidth="1"/>
    <col min="1542" max="1791" width="9.140625" style="127"/>
    <col min="1792" max="1792" width="32.28515625" style="127" customWidth="1"/>
    <col min="1793" max="1793" width="12.7109375" style="127" customWidth="1"/>
    <col min="1794" max="1794" width="19.28515625" style="127" customWidth="1"/>
    <col min="1795" max="1795" width="13.140625" style="127" customWidth="1"/>
    <col min="1796" max="1796" width="21.7109375" style="127" customWidth="1"/>
    <col min="1797" max="1797" width="14" style="127" customWidth="1"/>
    <col min="1798" max="2047" width="9.140625" style="127"/>
    <col min="2048" max="2048" width="32.28515625" style="127" customWidth="1"/>
    <col min="2049" max="2049" width="12.7109375" style="127" customWidth="1"/>
    <col min="2050" max="2050" width="19.28515625" style="127" customWidth="1"/>
    <col min="2051" max="2051" width="13.140625" style="127" customWidth="1"/>
    <col min="2052" max="2052" width="21.7109375" style="127" customWidth="1"/>
    <col min="2053" max="2053" width="14" style="127" customWidth="1"/>
    <col min="2054" max="2303" width="9.140625" style="127"/>
    <col min="2304" max="2304" width="32.28515625" style="127" customWidth="1"/>
    <col min="2305" max="2305" width="12.7109375" style="127" customWidth="1"/>
    <col min="2306" max="2306" width="19.28515625" style="127" customWidth="1"/>
    <col min="2307" max="2307" width="13.140625" style="127" customWidth="1"/>
    <col min="2308" max="2308" width="21.7109375" style="127" customWidth="1"/>
    <col min="2309" max="2309" width="14" style="127" customWidth="1"/>
    <col min="2310" max="2559" width="9.140625" style="127"/>
    <col min="2560" max="2560" width="32.28515625" style="127" customWidth="1"/>
    <col min="2561" max="2561" width="12.7109375" style="127" customWidth="1"/>
    <col min="2562" max="2562" width="19.28515625" style="127" customWidth="1"/>
    <col min="2563" max="2563" width="13.140625" style="127" customWidth="1"/>
    <col min="2564" max="2564" width="21.7109375" style="127" customWidth="1"/>
    <col min="2565" max="2565" width="14" style="127" customWidth="1"/>
    <col min="2566" max="2815" width="9.140625" style="127"/>
    <col min="2816" max="2816" width="32.28515625" style="127" customWidth="1"/>
    <col min="2817" max="2817" width="12.7109375" style="127" customWidth="1"/>
    <col min="2818" max="2818" width="19.28515625" style="127" customWidth="1"/>
    <col min="2819" max="2819" width="13.140625" style="127" customWidth="1"/>
    <col min="2820" max="2820" width="21.7109375" style="127" customWidth="1"/>
    <col min="2821" max="2821" width="14" style="127" customWidth="1"/>
    <col min="2822" max="3071" width="9.140625" style="127"/>
    <col min="3072" max="3072" width="32.28515625" style="127" customWidth="1"/>
    <col min="3073" max="3073" width="12.7109375" style="127" customWidth="1"/>
    <col min="3074" max="3074" width="19.28515625" style="127" customWidth="1"/>
    <col min="3075" max="3075" width="13.140625" style="127" customWidth="1"/>
    <col min="3076" max="3076" width="21.7109375" style="127" customWidth="1"/>
    <col min="3077" max="3077" width="14" style="127" customWidth="1"/>
    <col min="3078" max="3327" width="9.140625" style="127"/>
    <col min="3328" max="3328" width="32.28515625" style="127" customWidth="1"/>
    <col min="3329" max="3329" width="12.7109375" style="127" customWidth="1"/>
    <col min="3330" max="3330" width="19.28515625" style="127" customWidth="1"/>
    <col min="3331" max="3331" width="13.140625" style="127" customWidth="1"/>
    <col min="3332" max="3332" width="21.7109375" style="127" customWidth="1"/>
    <col min="3333" max="3333" width="14" style="127" customWidth="1"/>
    <col min="3334" max="3583" width="9.140625" style="127"/>
    <col min="3584" max="3584" width="32.28515625" style="127" customWidth="1"/>
    <col min="3585" max="3585" width="12.7109375" style="127" customWidth="1"/>
    <col min="3586" max="3586" width="19.28515625" style="127" customWidth="1"/>
    <col min="3587" max="3587" width="13.140625" style="127" customWidth="1"/>
    <col min="3588" max="3588" width="21.7109375" style="127" customWidth="1"/>
    <col min="3589" max="3589" width="14" style="127" customWidth="1"/>
    <col min="3590" max="3839" width="9.140625" style="127"/>
    <col min="3840" max="3840" width="32.28515625" style="127" customWidth="1"/>
    <col min="3841" max="3841" width="12.7109375" style="127" customWidth="1"/>
    <col min="3842" max="3842" width="19.28515625" style="127" customWidth="1"/>
    <col min="3843" max="3843" width="13.140625" style="127" customWidth="1"/>
    <col min="3844" max="3844" width="21.7109375" style="127" customWidth="1"/>
    <col min="3845" max="3845" width="14" style="127" customWidth="1"/>
    <col min="3846" max="4095" width="9.140625" style="127"/>
    <col min="4096" max="4096" width="32.28515625" style="127" customWidth="1"/>
    <col min="4097" max="4097" width="12.7109375" style="127" customWidth="1"/>
    <col min="4098" max="4098" width="19.28515625" style="127" customWidth="1"/>
    <col min="4099" max="4099" width="13.140625" style="127" customWidth="1"/>
    <col min="4100" max="4100" width="21.7109375" style="127" customWidth="1"/>
    <col min="4101" max="4101" width="14" style="127" customWidth="1"/>
    <col min="4102" max="4351" width="9.140625" style="127"/>
    <col min="4352" max="4352" width="32.28515625" style="127" customWidth="1"/>
    <col min="4353" max="4353" width="12.7109375" style="127" customWidth="1"/>
    <col min="4354" max="4354" width="19.28515625" style="127" customWidth="1"/>
    <col min="4355" max="4355" width="13.140625" style="127" customWidth="1"/>
    <col min="4356" max="4356" width="21.7109375" style="127" customWidth="1"/>
    <col min="4357" max="4357" width="14" style="127" customWidth="1"/>
    <col min="4358" max="4607" width="9.140625" style="127"/>
    <col min="4608" max="4608" width="32.28515625" style="127" customWidth="1"/>
    <col min="4609" max="4609" width="12.7109375" style="127" customWidth="1"/>
    <col min="4610" max="4610" width="19.28515625" style="127" customWidth="1"/>
    <col min="4611" max="4611" width="13.140625" style="127" customWidth="1"/>
    <col min="4612" max="4612" width="21.7109375" style="127" customWidth="1"/>
    <col min="4613" max="4613" width="14" style="127" customWidth="1"/>
    <col min="4614" max="4863" width="9.140625" style="127"/>
    <col min="4864" max="4864" width="32.28515625" style="127" customWidth="1"/>
    <col min="4865" max="4865" width="12.7109375" style="127" customWidth="1"/>
    <col min="4866" max="4866" width="19.28515625" style="127" customWidth="1"/>
    <col min="4867" max="4867" width="13.140625" style="127" customWidth="1"/>
    <col min="4868" max="4868" width="21.7109375" style="127" customWidth="1"/>
    <col min="4869" max="4869" width="14" style="127" customWidth="1"/>
    <col min="4870" max="5119" width="9.140625" style="127"/>
    <col min="5120" max="5120" width="32.28515625" style="127" customWidth="1"/>
    <col min="5121" max="5121" width="12.7109375" style="127" customWidth="1"/>
    <col min="5122" max="5122" width="19.28515625" style="127" customWidth="1"/>
    <col min="5123" max="5123" width="13.140625" style="127" customWidth="1"/>
    <col min="5124" max="5124" width="21.7109375" style="127" customWidth="1"/>
    <col min="5125" max="5125" width="14" style="127" customWidth="1"/>
    <col min="5126" max="5375" width="9.140625" style="127"/>
    <col min="5376" max="5376" width="32.28515625" style="127" customWidth="1"/>
    <col min="5377" max="5377" width="12.7109375" style="127" customWidth="1"/>
    <col min="5378" max="5378" width="19.28515625" style="127" customWidth="1"/>
    <col min="5379" max="5379" width="13.140625" style="127" customWidth="1"/>
    <col min="5380" max="5380" width="21.7109375" style="127" customWidth="1"/>
    <col min="5381" max="5381" width="14" style="127" customWidth="1"/>
    <col min="5382" max="5631" width="9.140625" style="127"/>
    <col min="5632" max="5632" width="32.28515625" style="127" customWidth="1"/>
    <col min="5633" max="5633" width="12.7109375" style="127" customWidth="1"/>
    <col min="5634" max="5634" width="19.28515625" style="127" customWidth="1"/>
    <col min="5635" max="5635" width="13.140625" style="127" customWidth="1"/>
    <col min="5636" max="5636" width="21.7109375" style="127" customWidth="1"/>
    <col min="5637" max="5637" width="14" style="127" customWidth="1"/>
    <col min="5638" max="5887" width="9.140625" style="127"/>
    <col min="5888" max="5888" width="32.28515625" style="127" customWidth="1"/>
    <col min="5889" max="5889" width="12.7109375" style="127" customWidth="1"/>
    <col min="5890" max="5890" width="19.28515625" style="127" customWidth="1"/>
    <col min="5891" max="5891" width="13.140625" style="127" customWidth="1"/>
    <col min="5892" max="5892" width="21.7109375" style="127" customWidth="1"/>
    <col min="5893" max="5893" width="14" style="127" customWidth="1"/>
    <col min="5894" max="6143" width="9.140625" style="127"/>
    <col min="6144" max="6144" width="32.28515625" style="127" customWidth="1"/>
    <col min="6145" max="6145" width="12.7109375" style="127" customWidth="1"/>
    <col min="6146" max="6146" width="19.28515625" style="127" customWidth="1"/>
    <col min="6147" max="6147" width="13.140625" style="127" customWidth="1"/>
    <col min="6148" max="6148" width="21.7109375" style="127" customWidth="1"/>
    <col min="6149" max="6149" width="14" style="127" customWidth="1"/>
    <col min="6150" max="6399" width="9.140625" style="127"/>
    <col min="6400" max="6400" width="32.28515625" style="127" customWidth="1"/>
    <col min="6401" max="6401" width="12.7109375" style="127" customWidth="1"/>
    <col min="6402" max="6402" width="19.28515625" style="127" customWidth="1"/>
    <col min="6403" max="6403" width="13.140625" style="127" customWidth="1"/>
    <col min="6404" max="6404" width="21.7109375" style="127" customWidth="1"/>
    <col min="6405" max="6405" width="14" style="127" customWidth="1"/>
    <col min="6406" max="6655" width="9.140625" style="127"/>
    <col min="6656" max="6656" width="32.28515625" style="127" customWidth="1"/>
    <col min="6657" max="6657" width="12.7109375" style="127" customWidth="1"/>
    <col min="6658" max="6658" width="19.28515625" style="127" customWidth="1"/>
    <col min="6659" max="6659" width="13.140625" style="127" customWidth="1"/>
    <col min="6660" max="6660" width="21.7109375" style="127" customWidth="1"/>
    <col min="6661" max="6661" width="14" style="127" customWidth="1"/>
    <col min="6662" max="6911" width="9.140625" style="127"/>
    <col min="6912" max="6912" width="32.28515625" style="127" customWidth="1"/>
    <col min="6913" max="6913" width="12.7109375" style="127" customWidth="1"/>
    <col min="6914" max="6914" width="19.28515625" style="127" customWidth="1"/>
    <col min="6915" max="6915" width="13.140625" style="127" customWidth="1"/>
    <col min="6916" max="6916" width="21.7109375" style="127" customWidth="1"/>
    <col min="6917" max="6917" width="14" style="127" customWidth="1"/>
    <col min="6918" max="7167" width="9.140625" style="127"/>
    <col min="7168" max="7168" width="32.28515625" style="127" customWidth="1"/>
    <col min="7169" max="7169" width="12.7109375" style="127" customWidth="1"/>
    <col min="7170" max="7170" width="19.28515625" style="127" customWidth="1"/>
    <col min="7171" max="7171" width="13.140625" style="127" customWidth="1"/>
    <col min="7172" max="7172" width="21.7109375" style="127" customWidth="1"/>
    <col min="7173" max="7173" width="14" style="127" customWidth="1"/>
    <col min="7174" max="7423" width="9.140625" style="127"/>
    <col min="7424" max="7424" width="32.28515625" style="127" customWidth="1"/>
    <col min="7425" max="7425" width="12.7109375" style="127" customWidth="1"/>
    <col min="7426" max="7426" width="19.28515625" style="127" customWidth="1"/>
    <col min="7427" max="7427" width="13.140625" style="127" customWidth="1"/>
    <col min="7428" max="7428" width="21.7109375" style="127" customWidth="1"/>
    <col min="7429" max="7429" width="14" style="127" customWidth="1"/>
    <col min="7430" max="7679" width="9.140625" style="127"/>
    <col min="7680" max="7680" width="32.28515625" style="127" customWidth="1"/>
    <col min="7681" max="7681" width="12.7109375" style="127" customWidth="1"/>
    <col min="7682" max="7682" width="19.28515625" style="127" customWidth="1"/>
    <col min="7683" max="7683" width="13.140625" style="127" customWidth="1"/>
    <col min="7684" max="7684" width="21.7109375" style="127" customWidth="1"/>
    <col min="7685" max="7685" width="14" style="127" customWidth="1"/>
    <col min="7686" max="7935" width="9.140625" style="127"/>
    <col min="7936" max="7936" width="32.28515625" style="127" customWidth="1"/>
    <col min="7937" max="7937" width="12.7109375" style="127" customWidth="1"/>
    <col min="7938" max="7938" width="19.28515625" style="127" customWidth="1"/>
    <col min="7939" max="7939" width="13.140625" style="127" customWidth="1"/>
    <col min="7940" max="7940" width="21.7109375" style="127" customWidth="1"/>
    <col min="7941" max="7941" width="14" style="127" customWidth="1"/>
    <col min="7942" max="8191" width="9.140625" style="127"/>
    <col min="8192" max="8192" width="32.28515625" style="127" customWidth="1"/>
    <col min="8193" max="8193" width="12.7109375" style="127" customWidth="1"/>
    <col min="8194" max="8194" width="19.28515625" style="127" customWidth="1"/>
    <col min="8195" max="8195" width="13.140625" style="127" customWidth="1"/>
    <col min="8196" max="8196" width="21.7109375" style="127" customWidth="1"/>
    <col min="8197" max="8197" width="14" style="127" customWidth="1"/>
    <col min="8198" max="8447" width="9.140625" style="127"/>
    <col min="8448" max="8448" width="32.28515625" style="127" customWidth="1"/>
    <col min="8449" max="8449" width="12.7109375" style="127" customWidth="1"/>
    <col min="8450" max="8450" width="19.28515625" style="127" customWidth="1"/>
    <col min="8451" max="8451" width="13.140625" style="127" customWidth="1"/>
    <col min="8452" max="8452" width="21.7109375" style="127" customWidth="1"/>
    <col min="8453" max="8453" width="14" style="127" customWidth="1"/>
    <col min="8454" max="8703" width="9.140625" style="127"/>
    <col min="8704" max="8704" width="32.28515625" style="127" customWidth="1"/>
    <col min="8705" max="8705" width="12.7109375" style="127" customWidth="1"/>
    <col min="8706" max="8706" width="19.28515625" style="127" customWidth="1"/>
    <col min="8707" max="8707" width="13.140625" style="127" customWidth="1"/>
    <col min="8708" max="8708" width="21.7109375" style="127" customWidth="1"/>
    <col min="8709" max="8709" width="14" style="127" customWidth="1"/>
    <col min="8710" max="8959" width="9.140625" style="127"/>
    <col min="8960" max="8960" width="32.28515625" style="127" customWidth="1"/>
    <col min="8961" max="8961" width="12.7109375" style="127" customWidth="1"/>
    <col min="8962" max="8962" width="19.28515625" style="127" customWidth="1"/>
    <col min="8963" max="8963" width="13.140625" style="127" customWidth="1"/>
    <col min="8964" max="8964" width="21.7109375" style="127" customWidth="1"/>
    <col min="8965" max="8965" width="14" style="127" customWidth="1"/>
    <col min="8966" max="9215" width="9.140625" style="127"/>
    <col min="9216" max="9216" width="32.28515625" style="127" customWidth="1"/>
    <col min="9217" max="9217" width="12.7109375" style="127" customWidth="1"/>
    <col min="9218" max="9218" width="19.28515625" style="127" customWidth="1"/>
    <col min="9219" max="9219" width="13.140625" style="127" customWidth="1"/>
    <col min="9220" max="9220" width="21.7109375" style="127" customWidth="1"/>
    <col min="9221" max="9221" width="14" style="127" customWidth="1"/>
    <col min="9222" max="9471" width="9.140625" style="127"/>
    <col min="9472" max="9472" width="32.28515625" style="127" customWidth="1"/>
    <col min="9473" max="9473" width="12.7109375" style="127" customWidth="1"/>
    <col min="9474" max="9474" width="19.28515625" style="127" customWidth="1"/>
    <col min="9475" max="9475" width="13.140625" style="127" customWidth="1"/>
    <col min="9476" max="9476" width="21.7109375" style="127" customWidth="1"/>
    <col min="9477" max="9477" width="14" style="127" customWidth="1"/>
    <col min="9478" max="9727" width="9.140625" style="127"/>
    <col min="9728" max="9728" width="32.28515625" style="127" customWidth="1"/>
    <col min="9729" max="9729" width="12.7109375" style="127" customWidth="1"/>
    <col min="9730" max="9730" width="19.28515625" style="127" customWidth="1"/>
    <col min="9731" max="9731" width="13.140625" style="127" customWidth="1"/>
    <col min="9732" max="9732" width="21.7109375" style="127" customWidth="1"/>
    <col min="9733" max="9733" width="14" style="127" customWidth="1"/>
    <col min="9734" max="9983" width="9.140625" style="127"/>
    <col min="9984" max="9984" width="32.28515625" style="127" customWidth="1"/>
    <col min="9985" max="9985" width="12.7109375" style="127" customWidth="1"/>
    <col min="9986" max="9986" width="19.28515625" style="127" customWidth="1"/>
    <col min="9987" max="9987" width="13.140625" style="127" customWidth="1"/>
    <col min="9988" max="9988" width="21.7109375" style="127" customWidth="1"/>
    <col min="9989" max="9989" width="14" style="127" customWidth="1"/>
    <col min="9990" max="10239" width="9.140625" style="127"/>
    <col min="10240" max="10240" width="32.28515625" style="127" customWidth="1"/>
    <col min="10241" max="10241" width="12.7109375" style="127" customWidth="1"/>
    <col min="10242" max="10242" width="19.28515625" style="127" customWidth="1"/>
    <col min="10243" max="10243" width="13.140625" style="127" customWidth="1"/>
    <col min="10244" max="10244" width="21.7109375" style="127" customWidth="1"/>
    <col min="10245" max="10245" width="14" style="127" customWidth="1"/>
    <col min="10246" max="10495" width="9.140625" style="127"/>
    <col min="10496" max="10496" width="32.28515625" style="127" customWidth="1"/>
    <col min="10497" max="10497" width="12.7109375" style="127" customWidth="1"/>
    <col min="10498" max="10498" width="19.28515625" style="127" customWidth="1"/>
    <col min="10499" max="10499" width="13.140625" style="127" customWidth="1"/>
    <col min="10500" max="10500" width="21.7109375" style="127" customWidth="1"/>
    <col min="10501" max="10501" width="14" style="127" customWidth="1"/>
    <col min="10502" max="10751" width="9.140625" style="127"/>
    <col min="10752" max="10752" width="32.28515625" style="127" customWidth="1"/>
    <col min="10753" max="10753" width="12.7109375" style="127" customWidth="1"/>
    <col min="10754" max="10754" width="19.28515625" style="127" customWidth="1"/>
    <col min="10755" max="10755" width="13.140625" style="127" customWidth="1"/>
    <col min="10756" max="10756" width="21.7109375" style="127" customWidth="1"/>
    <col min="10757" max="10757" width="14" style="127" customWidth="1"/>
    <col min="10758" max="11007" width="9.140625" style="127"/>
    <col min="11008" max="11008" width="32.28515625" style="127" customWidth="1"/>
    <col min="11009" max="11009" width="12.7109375" style="127" customWidth="1"/>
    <col min="11010" max="11010" width="19.28515625" style="127" customWidth="1"/>
    <col min="11011" max="11011" width="13.140625" style="127" customWidth="1"/>
    <col min="11012" max="11012" width="21.7109375" style="127" customWidth="1"/>
    <col min="11013" max="11013" width="14" style="127" customWidth="1"/>
    <col min="11014" max="11263" width="9.140625" style="127"/>
    <col min="11264" max="11264" width="32.28515625" style="127" customWidth="1"/>
    <col min="11265" max="11265" width="12.7109375" style="127" customWidth="1"/>
    <col min="11266" max="11266" width="19.28515625" style="127" customWidth="1"/>
    <col min="11267" max="11267" width="13.140625" style="127" customWidth="1"/>
    <col min="11268" max="11268" width="21.7109375" style="127" customWidth="1"/>
    <col min="11269" max="11269" width="14" style="127" customWidth="1"/>
    <col min="11270" max="11519" width="9.140625" style="127"/>
    <col min="11520" max="11520" width="32.28515625" style="127" customWidth="1"/>
    <col min="11521" max="11521" width="12.7109375" style="127" customWidth="1"/>
    <col min="11522" max="11522" width="19.28515625" style="127" customWidth="1"/>
    <col min="11523" max="11523" width="13.140625" style="127" customWidth="1"/>
    <col min="11524" max="11524" width="21.7109375" style="127" customWidth="1"/>
    <col min="11525" max="11525" width="14" style="127" customWidth="1"/>
    <col min="11526" max="11775" width="9.140625" style="127"/>
    <col min="11776" max="11776" width="32.28515625" style="127" customWidth="1"/>
    <col min="11777" max="11777" width="12.7109375" style="127" customWidth="1"/>
    <col min="11778" max="11778" width="19.28515625" style="127" customWidth="1"/>
    <col min="11779" max="11779" width="13.140625" style="127" customWidth="1"/>
    <col min="11780" max="11780" width="21.7109375" style="127" customWidth="1"/>
    <col min="11781" max="11781" width="14" style="127" customWidth="1"/>
    <col min="11782" max="12031" width="9.140625" style="127"/>
    <col min="12032" max="12032" width="32.28515625" style="127" customWidth="1"/>
    <col min="12033" max="12033" width="12.7109375" style="127" customWidth="1"/>
    <col min="12034" max="12034" width="19.28515625" style="127" customWidth="1"/>
    <col min="12035" max="12035" width="13.140625" style="127" customWidth="1"/>
    <col min="12036" max="12036" width="21.7109375" style="127" customWidth="1"/>
    <col min="12037" max="12037" width="14" style="127" customWidth="1"/>
    <col min="12038" max="12287" width="9.140625" style="127"/>
    <col min="12288" max="12288" width="32.28515625" style="127" customWidth="1"/>
    <col min="12289" max="12289" width="12.7109375" style="127" customWidth="1"/>
    <col min="12290" max="12290" width="19.28515625" style="127" customWidth="1"/>
    <col min="12291" max="12291" width="13.140625" style="127" customWidth="1"/>
    <col min="12292" max="12292" width="21.7109375" style="127" customWidth="1"/>
    <col min="12293" max="12293" width="14" style="127" customWidth="1"/>
    <col min="12294" max="12543" width="9.140625" style="127"/>
    <col min="12544" max="12544" width="32.28515625" style="127" customWidth="1"/>
    <col min="12545" max="12545" width="12.7109375" style="127" customWidth="1"/>
    <col min="12546" max="12546" width="19.28515625" style="127" customWidth="1"/>
    <col min="12547" max="12547" width="13.140625" style="127" customWidth="1"/>
    <col min="12548" max="12548" width="21.7109375" style="127" customWidth="1"/>
    <col min="12549" max="12549" width="14" style="127" customWidth="1"/>
    <col min="12550" max="12799" width="9.140625" style="127"/>
    <col min="12800" max="12800" width="32.28515625" style="127" customWidth="1"/>
    <col min="12801" max="12801" width="12.7109375" style="127" customWidth="1"/>
    <col min="12802" max="12802" width="19.28515625" style="127" customWidth="1"/>
    <col min="12803" max="12803" width="13.140625" style="127" customWidth="1"/>
    <col min="12804" max="12804" width="21.7109375" style="127" customWidth="1"/>
    <col min="12805" max="12805" width="14" style="127" customWidth="1"/>
    <col min="12806" max="13055" width="9.140625" style="127"/>
    <col min="13056" max="13056" width="32.28515625" style="127" customWidth="1"/>
    <col min="13057" max="13057" width="12.7109375" style="127" customWidth="1"/>
    <col min="13058" max="13058" width="19.28515625" style="127" customWidth="1"/>
    <col min="13059" max="13059" width="13.140625" style="127" customWidth="1"/>
    <col min="13060" max="13060" width="21.7109375" style="127" customWidth="1"/>
    <col min="13061" max="13061" width="14" style="127" customWidth="1"/>
    <col min="13062" max="13311" width="9.140625" style="127"/>
    <col min="13312" max="13312" width="32.28515625" style="127" customWidth="1"/>
    <col min="13313" max="13313" width="12.7109375" style="127" customWidth="1"/>
    <col min="13314" max="13314" width="19.28515625" style="127" customWidth="1"/>
    <col min="13315" max="13315" width="13.140625" style="127" customWidth="1"/>
    <col min="13316" max="13316" width="21.7109375" style="127" customWidth="1"/>
    <col min="13317" max="13317" width="14" style="127" customWidth="1"/>
    <col min="13318" max="13567" width="9.140625" style="127"/>
    <col min="13568" max="13568" width="32.28515625" style="127" customWidth="1"/>
    <col min="13569" max="13569" width="12.7109375" style="127" customWidth="1"/>
    <col min="13570" max="13570" width="19.28515625" style="127" customWidth="1"/>
    <col min="13571" max="13571" width="13.140625" style="127" customWidth="1"/>
    <col min="13572" max="13572" width="21.7109375" style="127" customWidth="1"/>
    <col min="13573" max="13573" width="14" style="127" customWidth="1"/>
    <col min="13574" max="13823" width="9.140625" style="127"/>
    <col min="13824" max="13824" width="32.28515625" style="127" customWidth="1"/>
    <col min="13825" max="13825" width="12.7109375" style="127" customWidth="1"/>
    <col min="13826" max="13826" width="19.28515625" style="127" customWidth="1"/>
    <col min="13827" max="13827" width="13.140625" style="127" customWidth="1"/>
    <col min="13828" max="13828" width="21.7109375" style="127" customWidth="1"/>
    <col min="13829" max="13829" width="14" style="127" customWidth="1"/>
    <col min="13830" max="14079" width="9.140625" style="127"/>
    <col min="14080" max="14080" width="32.28515625" style="127" customWidth="1"/>
    <col min="14081" max="14081" width="12.7109375" style="127" customWidth="1"/>
    <col min="14082" max="14082" width="19.28515625" style="127" customWidth="1"/>
    <col min="14083" max="14083" width="13.140625" style="127" customWidth="1"/>
    <col min="14084" max="14084" width="21.7109375" style="127" customWidth="1"/>
    <col min="14085" max="14085" width="14" style="127" customWidth="1"/>
    <col min="14086" max="14335" width="9.140625" style="127"/>
    <col min="14336" max="14336" width="32.28515625" style="127" customWidth="1"/>
    <col min="14337" max="14337" width="12.7109375" style="127" customWidth="1"/>
    <col min="14338" max="14338" width="19.28515625" style="127" customWidth="1"/>
    <col min="14339" max="14339" width="13.140625" style="127" customWidth="1"/>
    <col min="14340" max="14340" width="21.7109375" style="127" customWidth="1"/>
    <col min="14341" max="14341" width="14" style="127" customWidth="1"/>
    <col min="14342" max="14591" width="9.140625" style="127"/>
    <col min="14592" max="14592" width="32.28515625" style="127" customWidth="1"/>
    <col min="14593" max="14593" width="12.7109375" style="127" customWidth="1"/>
    <col min="14594" max="14594" width="19.28515625" style="127" customWidth="1"/>
    <col min="14595" max="14595" width="13.140625" style="127" customWidth="1"/>
    <col min="14596" max="14596" width="21.7109375" style="127" customWidth="1"/>
    <col min="14597" max="14597" width="14" style="127" customWidth="1"/>
    <col min="14598" max="14847" width="9.140625" style="127"/>
    <col min="14848" max="14848" width="32.28515625" style="127" customWidth="1"/>
    <col min="14849" max="14849" width="12.7109375" style="127" customWidth="1"/>
    <col min="14850" max="14850" width="19.28515625" style="127" customWidth="1"/>
    <col min="14851" max="14851" width="13.140625" style="127" customWidth="1"/>
    <col min="14852" max="14852" width="21.7109375" style="127" customWidth="1"/>
    <col min="14853" max="14853" width="14" style="127" customWidth="1"/>
    <col min="14854" max="15103" width="9.140625" style="127"/>
    <col min="15104" max="15104" width="32.28515625" style="127" customWidth="1"/>
    <col min="15105" max="15105" width="12.7109375" style="127" customWidth="1"/>
    <col min="15106" max="15106" width="19.28515625" style="127" customWidth="1"/>
    <col min="15107" max="15107" width="13.140625" style="127" customWidth="1"/>
    <col min="15108" max="15108" width="21.7109375" style="127" customWidth="1"/>
    <col min="15109" max="15109" width="14" style="127" customWidth="1"/>
    <col min="15110" max="15359" width="9.140625" style="127"/>
    <col min="15360" max="15360" width="32.28515625" style="127" customWidth="1"/>
    <col min="15361" max="15361" width="12.7109375" style="127" customWidth="1"/>
    <col min="15362" max="15362" width="19.28515625" style="127" customWidth="1"/>
    <col min="15363" max="15363" width="13.140625" style="127" customWidth="1"/>
    <col min="15364" max="15364" width="21.7109375" style="127" customWidth="1"/>
    <col min="15365" max="15365" width="14" style="127" customWidth="1"/>
    <col min="15366" max="15615" width="9.140625" style="127"/>
    <col min="15616" max="15616" width="32.28515625" style="127" customWidth="1"/>
    <col min="15617" max="15617" width="12.7109375" style="127" customWidth="1"/>
    <col min="15618" max="15618" width="19.28515625" style="127" customWidth="1"/>
    <col min="15619" max="15619" width="13.140625" style="127" customWidth="1"/>
    <col min="15620" max="15620" width="21.7109375" style="127" customWidth="1"/>
    <col min="15621" max="15621" width="14" style="127" customWidth="1"/>
    <col min="15622" max="15871" width="9.140625" style="127"/>
    <col min="15872" max="15872" width="32.28515625" style="127" customWidth="1"/>
    <col min="15873" max="15873" width="12.7109375" style="127" customWidth="1"/>
    <col min="15874" max="15874" width="19.28515625" style="127" customWidth="1"/>
    <col min="15875" max="15875" width="13.140625" style="127" customWidth="1"/>
    <col min="15876" max="15876" width="21.7109375" style="127" customWidth="1"/>
    <col min="15877" max="15877" width="14" style="127" customWidth="1"/>
    <col min="15878" max="16127" width="9.140625" style="127"/>
    <col min="16128" max="16128" width="32.28515625" style="127" customWidth="1"/>
    <col min="16129" max="16129" width="12.7109375" style="127" customWidth="1"/>
    <col min="16130" max="16130" width="19.28515625" style="127" customWidth="1"/>
    <col min="16131" max="16131" width="13.140625" style="127" customWidth="1"/>
    <col min="16132" max="16132" width="21.7109375" style="127" customWidth="1"/>
    <col min="16133" max="16133" width="14" style="127" customWidth="1"/>
    <col min="16134" max="16384" width="9.140625" style="127"/>
  </cols>
  <sheetData>
    <row r="1" spans="1:5" ht="15.75" x14ac:dyDescent="0.25">
      <c r="A1" s="125"/>
      <c r="B1" s="126"/>
    </row>
    <row r="2" spans="1:5" ht="15.75" x14ac:dyDescent="0.25">
      <c r="A2" s="125"/>
      <c r="B2" s="126"/>
    </row>
    <row r="3" spans="1:5" ht="13.5" customHeight="1" x14ac:dyDescent="0.25">
      <c r="A3" s="125"/>
      <c r="C3" s="126"/>
      <c r="D3" s="126"/>
      <c r="E3" s="126"/>
    </row>
    <row r="4" spans="1:5" ht="18" customHeight="1" x14ac:dyDescent="0.25">
      <c r="A4" s="82" t="s">
        <v>68</v>
      </c>
      <c r="B4" s="83"/>
      <c r="C4" s="83"/>
      <c r="D4" s="83"/>
      <c r="E4" s="129"/>
    </row>
    <row r="5" spans="1:5" ht="13.5" customHeight="1" x14ac:dyDescent="0.25">
      <c r="A5" s="82" t="s">
        <v>104</v>
      </c>
      <c r="B5" s="130"/>
      <c r="C5" s="130"/>
      <c r="D5" s="130"/>
      <c r="E5" s="131"/>
    </row>
    <row r="6" spans="1:5" ht="12.75" customHeight="1" x14ac:dyDescent="0.25">
      <c r="A6" s="132"/>
      <c r="B6" s="131"/>
      <c r="C6" s="131"/>
      <c r="D6" s="131"/>
      <c r="E6" s="131"/>
    </row>
    <row r="7" spans="1:5" s="136" customFormat="1" ht="46.5" customHeight="1" x14ac:dyDescent="0.25">
      <c r="A7" s="133"/>
      <c r="B7" s="134" t="s">
        <v>105</v>
      </c>
      <c r="C7" s="134" t="s">
        <v>106</v>
      </c>
      <c r="D7" s="134" t="s">
        <v>107</v>
      </c>
      <c r="E7" s="135" t="s">
        <v>108</v>
      </c>
    </row>
    <row r="8" spans="1:5" s="136" customFormat="1" ht="15" x14ac:dyDescent="0.25">
      <c r="A8" s="137"/>
      <c r="B8" s="138"/>
      <c r="C8" s="138"/>
      <c r="D8" s="138"/>
      <c r="E8" s="138"/>
    </row>
    <row r="9" spans="1:5" ht="15" customHeight="1" x14ac:dyDescent="0.25">
      <c r="A9" s="139" t="s">
        <v>109</v>
      </c>
      <c r="B9" s="140">
        <v>921310</v>
      </c>
      <c r="C9" s="140">
        <v>161</v>
      </c>
      <c r="D9" s="140">
        <v>98354</v>
      </c>
      <c r="E9" s="140">
        <f>SUM(B9:D9)</f>
        <v>1019825</v>
      </c>
    </row>
    <row r="10" spans="1:5" ht="15" customHeight="1" x14ac:dyDescent="0.2">
      <c r="A10" s="138" t="s">
        <v>110</v>
      </c>
      <c r="B10" s="141">
        <v>0</v>
      </c>
      <c r="C10" s="141">
        <v>0</v>
      </c>
      <c r="D10" s="141">
        <v>0</v>
      </c>
      <c r="E10" s="142">
        <f t="shared" ref="E10:E20" si="0">SUM(B10:D10)</f>
        <v>0</v>
      </c>
    </row>
    <row r="11" spans="1:5" ht="27.75" customHeight="1" x14ac:dyDescent="0.2">
      <c r="A11" s="143" t="s">
        <v>111</v>
      </c>
      <c r="B11" s="141">
        <v>0</v>
      </c>
      <c r="C11" s="141">
        <v>0</v>
      </c>
      <c r="D11" s="141">
        <v>127</v>
      </c>
      <c r="E11" s="144">
        <f t="shared" si="0"/>
        <v>127</v>
      </c>
    </row>
    <row r="12" spans="1:5" ht="19.5" customHeight="1" x14ac:dyDescent="0.2">
      <c r="A12" s="138" t="s">
        <v>112</v>
      </c>
      <c r="B12" s="141">
        <v>0</v>
      </c>
      <c r="C12" s="141">
        <v>0</v>
      </c>
      <c r="D12" s="141">
        <v>0</v>
      </c>
      <c r="E12" s="141">
        <f t="shared" si="0"/>
        <v>0</v>
      </c>
    </row>
    <row r="13" spans="1:5" ht="58.5" customHeight="1" x14ac:dyDescent="0.2">
      <c r="A13" s="143" t="s">
        <v>113</v>
      </c>
      <c r="B13" s="141">
        <v>0</v>
      </c>
      <c r="C13" s="141">
        <v>72412</v>
      </c>
      <c r="D13" s="141">
        <v>0</v>
      </c>
      <c r="E13" s="141">
        <f t="shared" si="0"/>
        <v>72412</v>
      </c>
    </row>
    <row r="14" spans="1:5" ht="15" customHeight="1" x14ac:dyDescent="0.25">
      <c r="A14" s="139" t="s">
        <v>114</v>
      </c>
      <c r="B14" s="145">
        <f>SUM(B9:B13)</f>
        <v>921310</v>
      </c>
      <c r="C14" s="145">
        <f>SUM(C9:C13)</f>
        <v>72573</v>
      </c>
      <c r="D14" s="145">
        <f>SUM(D9:D13)</f>
        <v>98481</v>
      </c>
      <c r="E14" s="146">
        <f t="shared" si="0"/>
        <v>1092364</v>
      </c>
    </row>
    <row r="15" spans="1:5" ht="15" customHeight="1" x14ac:dyDescent="0.25">
      <c r="A15" s="139" t="s">
        <v>115</v>
      </c>
      <c r="B15" s="147">
        <v>1080814</v>
      </c>
      <c r="C15" s="141">
        <v>0</v>
      </c>
      <c r="D15" s="147">
        <v>56348</v>
      </c>
      <c r="E15" s="147">
        <f t="shared" si="0"/>
        <v>1137162</v>
      </c>
    </row>
    <row r="16" spans="1:5" ht="14.25" x14ac:dyDescent="0.2">
      <c r="A16" s="138" t="s">
        <v>110</v>
      </c>
      <c r="B16" s="141">
        <v>0</v>
      </c>
      <c r="C16" s="141">
        <v>0</v>
      </c>
      <c r="D16" s="141">
        <v>0</v>
      </c>
      <c r="E16" s="142">
        <f t="shared" si="0"/>
        <v>0</v>
      </c>
    </row>
    <row r="17" spans="1:6" ht="28.5" x14ac:dyDescent="0.2">
      <c r="A17" s="143" t="s">
        <v>111</v>
      </c>
      <c r="B17" s="141">
        <v>0</v>
      </c>
      <c r="C17" s="141">
        <v>0</v>
      </c>
      <c r="D17" s="141">
        <v>12953</v>
      </c>
      <c r="E17" s="144">
        <f t="shared" si="0"/>
        <v>12953</v>
      </c>
    </row>
    <row r="18" spans="1:6" ht="14.25" x14ac:dyDescent="0.2">
      <c r="A18" s="138" t="s">
        <v>112</v>
      </c>
      <c r="B18" s="141">
        <v>0</v>
      </c>
      <c r="C18" s="141">
        <v>0</v>
      </c>
      <c r="D18" s="141">
        <v>0</v>
      </c>
      <c r="E18" s="141">
        <f t="shared" si="0"/>
        <v>0</v>
      </c>
    </row>
    <row r="19" spans="1:6" ht="57" x14ac:dyDescent="0.2">
      <c r="A19" s="143" t="s">
        <v>113</v>
      </c>
      <c r="B19" s="141">
        <v>0</v>
      </c>
      <c r="C19" s="141">
        <v>0</v>
      </c>
      <c r="D19" s="141">
        <v>0</v>
      </c>
      <c r="E19" s="141">
        <f t="shared" si="0"/>
        <v>0</v>
      </c>
    </row>
    <row r="20" spans="1:6" ht="15" x14ac:dyDescent="0.25">
      <c r="A20" s="139" t="s">
        <v>116</v>
      </c>
      <c r="B20" s="145">
        <f>SUM(B15:B19)</f>
        <v>1080814</v>
      </c>
      <c r="C20" s="145">
        <f>SUM(C15:C19)</f>
        <v>0</v>
      </c>
      <c r="D20" s="145">
        <f>SUM(D15:D19)</f>
        <v>69301</v>
      </c>
      <c r="E20" s="146">
        <f t="shared" si="0"/>
        <v>1150115</v>
      </c>
    </row>
    <row r="21" spans="1:6" ht="15" x14ac:dyDescent="0.25">
      <c r="A21" s="148"/>
      <c r="B21" s="149"/>
      <c r="C21" s="149"/>
      <c r="D21" s="149"/>
      <c r="E21" s="150"/>
    </row>
    <row r="22" spans="1:6" ht="15" x14ac:dyDescent="0.25">
      <c r="A22" s="148"/>
      <c r="B22" s="149"/>
      <c r="C22" s="149"/>
      <c r="D22" s="149"/>
      <c r="E22" s="150"/>
    </row>
    <row r="23" spans="1:6" ht="15" x14ac:dyDescent="0.25">
      <c r="A23" s="148"/>
      <c r="B23" s="149"/>
      <c r="C23" s="149"/>
      <c r="D23" s="149"/>
      <c r="E23" s="150"/>
    </row>
    <row r="24" spans="1:6" ht="14.25" x14ac:dyDescent="0.2">
      <c r="A24" s="84" t="s">
        <v>15</v>
      </c>
      <c r="B24" s="123"/>
      <c r="C24" s="123"/>
      <c r="D24" s="151" t="s">
        <v>16</v>
      </c>
    </row>
    <row r="25" spans="1:6" ht="15" x14ac:dyDescent="0.25">
      <c r="A25" s="84"/>
      <c r="B25" s="123"/>
      <c r="C25" s="123"/>
      <c r="D25" s="152"/>
    </row>
    <row r="26" spans="1:6" ht="15" x14ac:dyDescent="0.25">
      <c r="A26" s="84"/>
      <c r="B26" s="123"/>
      <c r="C26" s="123"/>
      <c r="D26" s="152"/>
    </row>
    <row r="27" spans="1:6" ht="14.25" x14ac:dyDescent="0.2">
      <c r="A27" s="84" t="s">
        <v>10</v>
      </c>
      <c r="B27" s="123"/>
      <c r="C27" s="123"/>
      <c r="D27" s="151" t="s">
        <v>5</v>
      </c>
    </row>
    <row r="28" spans="1:6" ht="14.25" x14ac:dyDescent="0.2">
      <c r="A28" s="153"/>
      <c r="B28" s="154"/>
      <c r="C28" s="154"/>
      <c r="D28" s="154"/>
      <c r="E28" s="154"/>
    </row>
    <row r="29" spans="1:6" ht="14.25" x14ac:dyDescent="0.2">
      <c r="A29" s="124"/>
      <c r="B29" s="155"/>
      <c r="C29" s="124"/>
      <c r="D29" s="131"/>
      <c r="E29" s="131"/>
    </row>
    <row r="30" spans="1:6" ht="14.25" x14ac:dyDescent="0.2">
      <c r="A30" s="124"/>
      <c r="B30" s="124"/>
      <c r="C30" s="124"/>
      <c r="D30" s="131"/>
      <c r="E30" s="131"/>
    </row>
    <row r="31" spans="1:6" x14ac:dyDescent="0.2">
      <c r="A31" s="128"/>
      <c r="B31" s="156"/>
      <c r="C31" s="128"/>
      <c r="F31" s="157"/>
    </row>
    <row r="32" spans="1:6" x14ac:dyDescent="0.2">
      <c r="A32" s="128"/>
      <c r="B32" s="128"/>
      <c r="C32" s="128"/>
    </row>
    <row r="33" spans="1:5" x14ac:dyDescent="0.2">
      <c r="A33" s="158"/>
      <c r="B33" s="158"/>
      <c r="C33" s="158"/>
      <c r="D33" s="159"/>
      <c r="E33" s="159"/>
    </row>
    <row r="34" spans="1:5" x14ac:dyDescent="0.2">
      <c r="A34" s="128"/>
      <c r="B34" s="128"/>
      <c r="C34" s="128"/>
    </row>
    <row r="35" spans="1:5" x14ac:dyDescent="0.2">
      <c r="A35" s="160"/>
      <c r="B35" s="160"/>
      <c r="C35" s="160"/>
    </row>
    <row r="36" spans="1:5" x14ac:dyDescent="0.2">
      <c r="A36" s="136"/>
    </row>
  </sheetData>
  <mergeCells count="2">
    <mergeCell ref="A4:D4"/>
    <mergeCell ref="A5:D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осп</vt:lpstr>
      <vt:lpstr>ОДДС</vt:lpstr>
      <vt:lpstr>капитал</vt:lpstr>
      <vt:lpstr>капитал!Область_печати</vt:lpstr>
      <vt:lpstr>ОДДС!Область_печати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Чороева Айзада Карыпбаевна</cp:lastModifiedBy>
  <cp:lastPrinted>2017-04-05T13:25:19Z</cp:lastPrinted>
  <dcterms:created xsi:type="dcterms:W3CDTF">1996-10-08T23:32:33Z</dcterms:created>
  <dcterms:modified xsi:type="dcterms:W3CDTF">2017-04-06T04:39:29Z</dcterms:modified>
</cp:coreProperties>
</file>