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'Лист1'!$A$1:$D$99</definedName>
    <definedName name="_xlnm.Print_Area" localSheetId="1">'Лист2'!$A$1:$D$76</definedName>
  </definedNames>
  <calcPr fullCalcOnLoad="1"/>
</workbook>
</file>

<file path=xl/sharedStrings.xml><?xml version="1.0" encoding="utf-8"?>
<sst xmlns="http://schemas.openxmlformats.org/spreadsheetml/2006/main" count="189" uniqueCount="148">
  <si>
    <t>Приложение 1</t>
  </si>
  <si>
    <t>к Положению о порядке формирования</t>
  </si>
  <si>
    <t>финансовой отчетности</t>
  </si>
  <si>
    <t>Форма №1</t>
  </si>
  <si>
    <t>по бухгалтерскому балансу на</t>
  </si>
  <si>
    <t>Единица измерения: тыс. сом</t>
  </si>
  <si>
    <t>№ п/п</t>
  </si>
  <si>
    <t>Наименование статьи</t>
  </si>
  <si>
    <t xml:space="preserve">Отчетный период </t>
  </si>
  <si>
    <t>АКТИВЫ</t>
  </si>
  <si>
    <t>Денежные средства и активы в расчетах</t>
  </si>
  <si>
    <t>Корреспондентский счет в НБКР</t>
  </si>
  <si>
    <t>Счета "ностро" в коммерческих банках</t>
  </si>
  <si>
    <t>Депозиты в финансовых организациях, включая банки</t>
  </si>
  <si>
    <t>Золото и драгоценные металлы</t>
  </si>
  <si>
    <t>Операции по РЕПО-соглашению</t>
  </si>
  <si>
    <t xml:space="preserve">Всего: активы денежного рынка </t>
  </si>
  <si>
    <t>Торговые ценные бумаги - государственные ценные бумаги</t>
  </si>
  <si>
    <t>Торговые ценные бумаги - акции и другие корпоративные ценные бумаги</t>
  </si>
  <si>
    <t>Годные для продажи долговые ценные бумаги - государственные ценные бумаги</t>
  </si>
  <si>
    <t>Годные для продажи корпоративные ценные бумаги</t>
  </si>
  <si>
    <t>Долговые ценные бумаги, удерживаемые до погашения - государственные ценные бумаги</t>
  </si>
  <si>
    <t>Долговые ценные бумаги, удерживаемые до погашения - корпоративные ценные бумаги</t>
  </si>
  <si>
    <t>Кредиты клиентам</t>
  </si>
  <si>
    <t>минус: РППУ</t>
  </si>
  <si>
    <t>Всего чистые кредиты</t>
  </si>
  <si>
    <t>Нематериальные активы</t>
  </si>
  <si>
    <t>Прочая собственность банка</t>
  </si>
  <si>
    <t>Инвестиции и финансовое участие</t>
  </si>
  <si>
    <t>Начисленные проценты к получению</t>
  </si>
  <si>
    <t>Прочие активы</t>
  </si>
  <si>
    <t>ВСЕГО: АКТИВЫ</t>
  </si>
  <si>
    <t>Предыдущий период</t>
  </si>
  <si>
    <t>ОБЯЗАТЕЛЬСТВА</t>
  </si>
  <si>
    <t>Депозиты до востребования юридических лиц</t>
  </si>
  <si>
    <t>Сберегательные депозиты (депозиты физических лиц)</t>
  </si>
  <si>
    <t>Срочные депозиты юридических лиц</t>
  </si>
  <si>
    <t>Срочные депозиты банков и других финансовых учреждений</t>
  </si>
  <si>
    <t>Всего: депозиты</t>
  </si>
  <si>
    <t>Кредиты от банков и других финансовых учреждений</t>
  </si>
  <si>
    <t>Операции по обратному РЕПО-соглашению</t>
  </si>
  <si>
    <t>Кредиты, полученные от НБКР</t>
  </si>
  <si>
    <t>Начисленные проценты к выплате</t>
  </si>
  <si>
    <t>Дивиденды к выплате</t>
  </si>
  <si>
    <t>Другие долгострочные обязательства и кредиты</t>
  </si>
  <si>
    <t>Прочие обязательства</t>
  </si>
  <si>
    <t>Субординированные облигации</t>
  </si>
  <si>
    <t>ВСЕГО: ОБЯЗАТЕЛЬСТВА</t>
  </si>
  <si>
    <t>КАПИТАЛ</t>
  </si>
  <si>
    <t>Простые акции</t>
  </si>
  <si>
    <t>Привилегированные акции</t>
  </si>
  <si>
    <t>Капитал, внесенный сверх номинала</t>
  </si>
  <si>
    <t>Дополнительный капитал,внесенный акционерами</t>
  </si>
  <si>
    <t>Резервы для будущих потребностей банка</t>
  </si>
  <si>
    <t>Резерв по переоценке основных средств</t>
  </si>
  <si>
    <t>Резерв по пересчету иностранной валюты при консолидации</t>
  </si>
  <si>
    <t>Резерв  по переоценке ценных бумаг</t>
  </si>
  <si>
    <t>Нераспределенная прибыль</t>
  </si>
  <si>
    <t>минус: Выкупленные собственные акции</t>
  </si>
  <si>
    <t xml:space="preserve"> ВСЕГО: КАПИТАЛ</t>
  </si>
  <si>
    <t>ВСЕГО: ОБЯЗАТЕЛЬСТВА И КАПИТАЛ</t>
  </si>
  <si>
    <t>Приложение 2</t>
  </si>
  <si>
    <t>Форма №2</t>
  </si>
  <si>
    <t>Проценты по долговым ценным бумагам</t>
  </si>
  <si>
    <t>Проценты по депозитам в НБКР</t>
  </si>
  <si>
    <t>Проценты по депозитам в банках и других финансовых учреждениях</t>
  </si>
  <si>
    <t>Проценты по краткосрочным кредитам банкам</t>
  </si>
  <si>
    <t>Проценты от операций по РЕПО-соглашениям</t>
  </si>
  <si>
    <t>Всего: Процентные доходы</t>
  </si>
  <si>
    <t>Проценты по депозитам до востребования юридических лиц</t>
  </si>
  <si>
    <t>Проценты по сберегательным депозитам</t>
  </si>
  <si>
    <t>Проценты по срочным депозитам юридических лиц</t>
  </si>
  <si>
    <t>Проценты по кредитам от НБКР и плата за несоблюдение обязательных резервных требований</t>
  </si>
  <si>
    <t>Проценты по долгосрочному долгу и прочие процентные расходы</t>
  </si>
  <si>
    <t>Всего: Процентные расходы</t>
  </si>
  <si>
    <t>Чистый процентный доход</t>
  </si>
  <si>
    <t>ЧИСТЫЙ ПРОЦЕНТНЫЙ ДОХОД ПОСЛЕ ОТЧИСЛЕНИЙ В РППУ</t>
  </si>
  <si>
    <t>ОПЕРАЦИОННЫЕ ДОХОДЫ</t>
  </si>
  <si>
    <t>Плата за услуги и комиссионные сборы</t>
  </si>
  <si>
    <t>Прочие доходы</t>
  </si>
  <si>
    <t>Расходы на персонал</t>
  </si>
  <si>
    <t>Расходы на амортизацию основных средств и нематериальных активов</t>
  </si>
  <si>
    <t>Другие расходы на основные средства, включая налог на собственность</t>
  </si>
  <si>
    <t>Административные расходы</t>
  </si>
  <si>
    <t>Расходы по кредитам и долгам</t>
  </si>
  <si>
    <t>Прочие операционные расходы</t>
  </si>
  <si>
    <t>Налоги, кроме налогов на прибыль и собственность</t>
  </si>
  <si>
    <t>Прибыль (убытки) до вычета налога на прибыль и непредвиденных доходов и расходов</t>
  </si>
  <si>
    <t>РАСХОДЫ ПО НАЛОГУ НА ПРИБЫЛЬ</t>
  </si>
  <si>
    <t>Налог на прибыль</t>
  </si>
  <si>
    <t>Отсроченные налоги</t>
  </si>
  <si>
    <t>Всего: Расходы по налогу на прибыль</t>
  </si>
  <si>
    <t>Чистый доход (убытки) до непредвиденных доходов и расходов</t>
  </si>
  <si>
    <t>Непредвиденные доходы и расходы</t>
  </si>
  <si>
    <t>Расходы по налогу на непредвиденную прибыль</t>
  </si>
  <si>
    <t>ЧИСТАЯ ПРИБЫЛЬ (УБЫТКИ)</t>
  </si>
  <si>
    <t>Прибыль на одну акцию</t>
  </si>
  <si>
    <t>Приложение 2а</t>
  </si>
  <si>
    <t>Форма №2а</t>
  </si>
  <si>
    <t>Расходы по налогу на прибыль</t>
  </si>
  <si>
    <t xml:space="preserve">Отчетный период   </t>
  </si>
  <si>
    <t>Процентный расход по межбанковским размещениям</t>
  </si>
  <si>
    <t>Депозиты до востребования банков и других финансовых  учреждений</t>
  </si>
  <si>
    <t>Депозиты и кредиты Правительственных  учреждений Кыргызской Республики и местных органов власти</t>
  </si>
  <si>
    <t>Доходы (убытки) от операций с драгметаллами, иностранной валютой и от инвестиций и торговых операций (сальдо)</t>
  </si>
  <si>
    <t>Доля меньшинства в консолидируемых дочерних предприятиях</t>
  </si>
  <si>
    <t>Корреспондентские счета банков-нерезидентов</t>
  </si>
  <si>
    <t>Проценты по кредитам клиентам</t>
  </si>
  <si>
    <t>И.о. Главного бухгалтера</t>
  </si>
  <si>
    <t>И.о. Главного  бухгалтера</t>
  </si>
  <si>
    <t>Дженбаева Э.Т.</t>
  </si>
  <si>
    <t>Проценты по депозитам и кредитам местных органов власти, кроме Соц.фонда</t>
  </si>
  <si>
    <t>Процентные доходы</t>
  </si>
  <si>
    <t>Процентные расходы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</si>
  <si>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</si>
  <si>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</si>
  <si>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</si>
  <si>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 xml:space="preserve">Чистый процентный доход </t>
  </si>
  <si>
    <t xml:space="preserve">Чистые непроцентные доходы </t>
  </si>
  <si>
    <t>Операционные доходы</t>
  </si>
  <si>
    <t>Операционные расходы</t>
  </si>
  <si>
    <t>(формирования)/ возмещения резервов на возможные потери по прочим операциям</t>
  </si>
  <si>
    <t>ЧИСТАЯ ПРИБЫЛЬ (УБЫТОК)</t>
  </si>
  <si>
    <t>ПРИБЫЛЬ ДО НАЛОГА НА ПРИБЫЛЬ</t>
  </si>
  <si>
    <t>(формирования)/возмещения резервов на возможные потери по кредитам</t>
  </si>
  <si>
    <t>НЕПРОЦЕНТНЫЕ ДОХОДЫ</t>
  </si>
  <si>
    <t>ПРОЦЕНТНЫЙ ДОХОД</t>
  </si>
  <si>
    <t>ПРОЦЕНТНЫЙ РАСХОД</t>
  </si>
  <si>
    <t>НЕПРОЦЕНТНЫЕ РАСХОДЫ</t>
  </si>
  <si>
    <t>ОПЕРАЦИОННЫЕ РАСХОДЫ</t>
  </si>
  <si>
    <t>Проценты по кредитам от банков и других финансовых учреждений</t>
  </si>
  <si>
    <t>Процентый расход по депозитам банков и других финансовых учреждений</t>
  </si>
  <si>
    <t xml:space="preserve">      ОАО Коммерческий банк КЫРГЫЗСТАН</t>
  </si>
  <si>
    <t xml:space="preserve">    ОТЧЕТ О СОВОКУПНОМ ДОХОДЕ  на</t>
  </si>
  <si>
    <t xml:space="preserve">     ОТЧЕТ О СОВОКУПНОМ ДОХОДЕ на</t>
  </si>
  <si>
    <t xml:space="preserve">         ОАО Коммерческий банк КЫРГЫЗСТАН</t>
  </si>
  <si>
    <t xml:space="preserve">             ОТЧЕТ О ФИНАНСОВОМ СОСТОЯНИИ</t>
  </si>
  <si>
    <t>Процентный доход(убыток) с производными финансовыми инструментами</t>
  </si>
  <si>
    <t>Заместитель</t>
  </si>
  <si>
    <t>Председателя Правления</t>
  </si>
  <si>
    <t>Давлетов Б.И.</t>
  </si>
  <si>
    <t>(формирования)/возмещения резервов на возможные потери по кредитам.</t>
  </si>
  <si>
    <t>Чистый процентный доход до (формирования) возмещения резервов на возможные потери по кредитам</t>
  </si>
  <si>
    <t>Исп.Кемелова Г. т.61-48-55</t>
  </si>
  <si>
    <t>30 августа 2011 года (включительно)</t>
  </si>
  <si>
    <t>30 августа  2011 года (включительно)</t>
  </si>
  <si>
    <t>Основные средства банка (за минусом нематериальных активов)</t>
  </si>
  <si>
    <t>Кредиты банкам и ФКУ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</si>
</sst>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  <numFmt numFmtId="170" formatCode="mmmm\ yyyy"/>
    <numFmt numFmtId="171" formatCode="mmm/yyyy"/>
  </numFmts>
  <fonts count="32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left" wrapText="1"/>
    </xf>
    <xf numFmtId="167" fontId="0" fillId="0" borderId="12" xfId="0" applyNumberFormat="1" applyBorder="1" applyAlignment="1">
      <alignment horizontal="right" vertical="top"/>
    </xf>
    <xf numFmtId="0" fontId="0" fillId="0" borderId="12" xfId="0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wrapText="1"/>
    </xf>
    <xf numFmtId="167" fontId="1" fillId="0" borderId="12" xfId="0" applyNumberFormat="1" applyFont="1" applyBorder="1" applyAlignment="1">
      <alignment horizontal="right" vertical="top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Continuous" vertical="top"/>
    </xf>
    <xf numFmtId="0" fontId="4" fillId="0" borderId="10" xfId="0" applyFont="1" applyBorder="1" applyAlignment="1">
      <alignment horizontal="centerContinuous" vertical="top"/>
    </xf>
    <xf numFmtId="0" fontId="4" fillId="0" borderId="10" xfId="0" applyFont="1" applyBorder="1" applyAlignment="1">
      <alignment horizontal="centerContinuous" vertical="top" wrapText="1"/>
    </xf>
    <xf numFmtId="0" fontId="5" fillId="0" borderId="10" xfId="0" applyFont="1" applyBorder="1" applyAlignment="1">
      <alignment horizontal="centerContinuous" vertical="top" wrapText="1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166" fontId="5" fillId="0" borderId="12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left" vertical="top" wrapText="1"/>
    </xf>
    <xf numFmtId="166" fontId="4" fillId="0" borderId="12" xfId="0" applyNumberFormat="1" applyFont="1" applyBorder="1" applyAlignment="1">
      <alignment horizontal="right"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166" fontId="5" fillId="0" borderId="12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166" fontId="8" fillId="0" borderId="12" xfId="0" applyNumberFormat="1" applyFont="1" applyBorder="1" applyAlignment="1">
      <alignment horizontal="right" vertical="top"/>
    </xf>
    <xf numFmtId="167" fontId="5" fillId="0" borderId="12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66" fontId="5" fillId="0" borderId="10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166" fontId="5" fillId="0" borderId="13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centerContinuous" vertical="top"/>
    </xf>
    <xf numFmtId="0" fontId="5" fillId="0" borderId="16" xfId="0" applyFont="1" applyBorder="1" applyAlignment="1">
      <alignment horizontal="centerContinuous" vertical="top"/>
    </xf>
    <xf numFmtId="166" fontId="5" fillId="0" borderId="16" xfId="0" applyNumberFormat="1" applyFont="1" applyBorder="1" applyAlignment="1">
      <alignment horizontal="centerContinuous" vertical="top"/>
    </xf>
    <xf numFmtId="166" fontId="5" fillId="0" borderId="17" xfId="0" applyNumberFormat="1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166" fontId="5" fillId="0" borderId="10" xfId="0" applyNumberFormat="1" applyFont="1" applyBorder="1" applyAlignment="1">
      <alignment horizontal="centerContinuous" vertical="top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 wrapText="1"/>
    </xf>
    <xf numFmtId="166" fontId="4" fillId="0" borderId="18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 wrapText="1"/>
    </xf>
    <xf numFmtId="166" fontId="5" fillId="0" borderId="19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0" xfId="0" applyFont="1" applyBorder="1" applyAlignment="1">
      <alignment vertical="top" wrapText="1"/>
    </xf>
    <xf numFmtId="169" fontId="1" fillId="0" borderId="18" xfId="0" applyNumberFormat="1" applyFont="1" applyBorder="1" applyAlignment="1">
      <alignment horizontal="right" vertical="top"/>
    </xf>
    <xf numFmtId="170" fontId="4" fillId="0" borderId="15" xfId="0" applyNumberFormat="1" applyFont="1" applyBorder="1" applyAlignment="1">
      <alignment horizontal="center" vertical="top" wrapText="1"/>
    </xf>
    <xf numFmtId="170" fontId="4" fillId="0" borderId="13" xfId="0" applyNumberFormat="1" applyFont="1" applyBorder="1" applyAlignment="1">
      <alignment horizontal="center" vertical="top" wrapText="1"/>
    </xf>
    <xf numFmtId="170" fontId="3" fillId="0" borderId="15" xfId="0" applyNumberFormat="1" applyFont="1" applyBorder="1" applyAlignment="1">
      <alignment horizontal="center" vertical="top" wrapText="1"/>
    </xf>
    <xf numFmtId="170" fontId="3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left" vertical="top"/>
    </xf>
    <xf numFmtId="0" fontId="1" fillId="0" borderId="18" xfId="0" applyFont="1" applyBorder="1" applyAlignment="1">
      <alignment horizontal="center"/>
    </xf>
    <xf numFmtId="167" fontId="0" fillId="0" borderId="12" xfId="0" applyNumberFormat="1" applyFont="1" applyBorder="1" applyAlignment="1">
      <alignment horizontal="right" vertical="top"/>
    </xf>
    <xf numFmtId="0" fontId="0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8" xfId="0" applyFont="1" applyBorder="1" applyAlignment="1">
      <alignment horizontal="centerContinuous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" fillId="0" borderId="13" xfId="0" applyFont="1" applyBorder="1" applyAlignment="1">
      <alignment horizontal="centerContinuous"/>
    </xf>
    <xf numFmtId="0" fontId="0" fillId="0" borderId="10" xfId="0" applyBorder="1" applyAlignment="1">
      <alignment horizontal="left" vertical="top"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>
      <alignment horizontal="left"/>
    </xf>
    <xf numFmtId="168" fontId="1" fillId="0" borderId="10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20" xfId="0" applyBorder="1" applyAlignment="1">
      <alignment horizontal="left" vertical="top"/>
    </xf>
    <xf numFmtId="0" fontId="5" fillId="0" borderId="21" xfId="0" applyFont="1" applyBorder="1" applyAlignment="1">
      <alignment horizontal="centerContinuous" vertical="top" wrapText="1"/>
    </xf>
    <xf numFmtId="0" fontId="5" fillId="0" borderId="13" xfId="0" applyFont="1" applyBorder="1" applyAlignment="1">
      <alignment horizontal="centerContinuous" vertical="top" wrapText="1"/>
    </xf>
    <xf numFmtId="0" fontId="4" fillId="0" borderId="18" xfId="0" applyFont="1" applyBorder="1" applyAlignment="1">
      <alignment horizontal="centerContinuous" vertical="top" wrapText="1"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2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0" fillId="0" borderId="18" xfId="0" applyBorder="1" applyAlignment="1">
      <alignment horizontal="left" vertical="top"/>
    </xf>
    <xf numFmtId="0" fontId="1" fillId="0" borderId="18" xfId="0" applyFont="1" applyBorder="1" applyAlignment="1">
      <alignment wrapText="1"/>
    </xf>
    <xf numFmtId="167" fontId="1" fillId="0" borderId="12" xfId="0" applyNumberFormat="1" applyFont="1" applyBorder="1" applyAlignment="1">
      <alignment horizontal="right" vertical="top"/>
    </xf>
    <xf numFmtId="169" fontId="1" fillId="0" borderId="18" xfId="0" applyNumberFormat="1" applyFont="1" applyBorder="1" applyAlignment="1">
      <alignment vertical="top"/>
    </xf>
    <xf numFmtId="167" fontId="9" fillId="0" borderId="21" xfId="0" applyNumberFormat="1" applyFont="1" applyBorder="1" applyAlignment="1">
      <alignment horizontal="right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70" fontId="11" fillId="0" borderId="15" xfId="0" applyNumberFormat="1" applyFont="1" applyBorder="1" applyAlignment="1">
      <alignment horizontal="center" vertical="top" wrapText="1"/>
    </xf>
    <xf numFmtId="170" fontId="11" fillId="0" borderId="13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/>
    </xf>
    <xf numFmtId="167" fontId="9" fillId="0" borderId="12" xfId="0" applyNumberFormat="1" applyFont="1" applyBorder="1" applyAlignment="1">
      <alignment horizontal="right" vertical="top"/>
    </xf>
    <xf numFmtId="167" fontId="10" fillId="0" borderId="17" xfId="0" applyNumberFormat="1" applyFont="1" applyBorder="1" applyAlignment="1">
      <alignment horizontal="right" vertical="top"/>
    </xf>
    <xf numFmtId="167" fontId="10" fillId="0" borderId="13" xfId="0" applyNumberFormat="1" applyFont="1" applyBorder="1" applyAlignment="1">
      <alignment horizontal="right" vertical="top"/>
    </xf>
    <xf numFmtId="167" fontId="9" fillId="0" borderId="16" xfId="0" applyNumberFormat="1" applyFont="1" applyBorder="1" applyAlignment="1">
      <alignment horizontal="centerContinuous" vertical="top"/>
    </xf>
    <xf numFmtId="167" fontId="9" fillId="0" borderId="17" xfId="0" applyNumberFormat="1" applyFont="1" applyBorder="1" applyAlignment="1">
      <alignment horizontal="centerContinuous" vertical="top"/>
    </xf>
    <xf numFmtId="167" fontId="9" fillId="0" borderId="10" xfId="0" applyNumberFormat="1" applyFont="1" applyBorder="1" applyAlignment="1">
      <alignment horizontal="right" vertical="top"/>
    </xf>
    <xf numFmtId="167" fontId="10" fillId="0" borderId="12" xfId="0" applyNumberFormat="1" applyFont="1" applyBorder="1" applyAlignment="1">
      <alignment horizontal="right" vertical="top"/>
    </xf>
    <xf numFmtId="0" fontId="9" fillId="0" borderId="13" xfId="0" applyFont="1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Continuous"/>
    </xf>
    <xf numFmtId="167" fontId="10" fillId="0" borderId="12" xfId="0" applyNumberFormat="1" applyFont="1" applyBorder="1" applyAlignment="1">
      <alignment/>
    </xf>
    <xf numFmtId="167" fontId="9" fillId="24" borderId="12" xfId="0" applyNumberFormat="1" applyFont="1" applyFill="1" applyBorder="1" applyAlignment="1">
      <alignment horizontal="right" vertical="top"/>
    </xf>
    <xf numFmtId="167" fontId="10" fillId="0" borderId="18" xfId="0" applyNumberFormat="1" applyFont="1" applyBorder="1" applyAlignment="1">
      <alignment horizontal="right" vertical="top"/>
    </xf>
    <xf numFmtId="167" fontId="9" fillId="0" borderId="22" xfId="0" applyNumberFormat="1" applyFont="1" applyBorder="1" applyAlignment="1">
      <alignment horizontal="centerContinuous" vertical="top"/>
    </xf>
    <xf numFmtId="167" fontId="9" fillId="0" borderId="18" xfId="0" applyNumberFormat="1" applyFont="1" applyBorder="1" applyAlignment="1">
      <alignment horizontal="centerContinuous" vertical="top"/>
    </xf>
    <xf numFmtId="167" fontId="10" fillId="0" borderId="21" xfId="0" applyNumberFormat="1" applyFont="1" applyBorder="1" applyAlignment="1">
      <alignment horizontal="right" vertical="top"/>
    </xf>
    <xf numFmtId="38" fontId="9" fillId="0" borderId="21" xfId="0" applyNumberFormat="1" applyFont="1" applyBorder="1" applyAlignment="1">
      <alignment horizontal="right" vertical="top"/>
    </xf>
    <xf numFmtId="38" fontId="9" fillId="0" borderId="12" xfId="0" applyNumberFormat="1" applyFont="1" applyBorder="1" applyAlignment="1">
      <alignment horizontal="right" vertical="top"/>
    </xf>
    <xf numFmtId="38" fontId="10" fillId="0" borderId="21" xfId="0" applyNumberFormat="1" applyFont="1" applyBorder="1" applyAlignment="1">
      <alignment vertical="top"/>
    </xf>
    <xf numFmtId="38" fontId="10" fillId="0" borderId="12" xfId="0" applyNumberFormat="1" applyFont="1" applyBorder="1" applyAlignment="1">
      <alignment horizontal="right" vertical="top"/>
    </xf>
    <xf numFmtId="169" fontId="10" fillId="0" borderId="22" xfId="0" applyNumberFormat="1" applyFont="1" applyBorder="1" applyAlignment="1">
      <alignment horizontal="right" vertical="top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9" fontId="1" fillId="0" borderId="0" xfId="0" applyNumberFormat="1" applyFont="1" applyBorder="1" applyAlignment="1">
      <alignment horizontal="right" vertical="top"/>
    </xf>
    <xf numFmtId="169" fontId="1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 vertical="top"/>
    </xf>
    <xf numFmtId="169" fontId="10" fillId="0" borderId="0" xfId="0" applyNumberFormat="1" applyFont="1" applyBorder="1" applyAlignment="1">
      <alignment horizontal="right" vertical="top"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0</xdr:col>
      <xdr:colOff>447675</xdr:colOff>
      <xdr:row>1</xdr:row>
      <xdr:rowOff>76200</xdr:rowOff>
    </xdr:to>
    <xdr:pic>
      <xdr:nvPicPr>
        <xdr:cNvPr id="1" name="Picture 1" descr="bl00130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12563475"/>
          <a:ext cx="333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53100" y="125634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753100" y="125634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67</xdr:row>
      <xdr:rowOff>0</xdr:rowOff>
    </xdr:from>
    <xdr:to>
      <xdr:col>3</xdr:col>
      <xdr:colOff>9525</xdr:colOff>
      <xdr:row>67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981700" y="125634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1657350</xdr:colOff>
      <xdr:row>67</xdr:row>
      <xdr:rowOff>0</xdr:rowOff>
    </xdr:from>
    <xdr:to>
      <xdr:col>1</xdr:col>
      <xdr:colOff>2286000</xdr:colOff>
      <xdr:row>67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66925" y="125634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123825</xdr:rowOff>
    </xdr:to>
    <xdr:pic>
      <xdr:nvPicPr>
        <xdr:cNvPr id="6" name="Picture 6" descr="bl00130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7" name="Line 10"/>
        <xdr:cNvSpPr>
          <a:spLocks/>
        </xdr:cNvSpPr>
      </xdr:nvSpPr>
      <xdr:spPr>
        <a:xfrm flipV="1">
          <a:off x="10144125" y="125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8" name="Line 11"/>
        <xdr:cNvSpPr>
          <a:spLocks/>
        </xdr:cNvSpPr>
      </xdr:nvSpPr>
      <xdr:spPr>
        <a:xfrm flipV="1">
          <a:off x="10144125" y="1256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9525</xdr:colOff>
      <xdr:row>67</xdr:row>
      <xdr:rowOff>0</xdr:rowOff>
    </xdr:to>
    <xdr:sp>
      <xdr:nvSpPr>
        <xdr:cNvPr id="9" name="Line 12"/>
        <xdr:cNvSpPr>
          <a:spLocks/>
        </xdr:cNvSpPr>
      </xdr:nvSpPr>
      <xdr:spPr>
        <a:xfrm flipV="1">
          <a:off x="10144125" y="125634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64865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64865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64865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34</xdr:row>
      <xdr:rowOff>0</xdr:rowOff>
    </xdr:from>
    <xdr:to>
      <xdr:col>1</xdr:col>
      <xdr:colOff>2286000</xdr:colOff>
      <xdr:row>34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2057400" y="64865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5" name="Picture 6" descr="bl00130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zoomScale="75" zoomScaleNormal="75" zoomScaleSheetLayoutView="75" zoomScalePageLayoutView="0" workbookViewId="0" topLeftCell="A64">
      <selection activeCell="B37" sqref="B37"/>
    </sheetView>
  </sheetViews>
  <sheetFormatPr defaultColWidth="9.00390625" defaultRowHeight="12.75"/>
  <cols>
    <col min="1" max="1" width="6.00390625" style="16" customWidth="1"/>
    <col min="2" max="2" width="84.25390625" style="16" customWidth="1"/>
    <col min="3" max="3" width="21.75390625" style="16" customWidth="1"/>
    <col min="4" max="4" width="24.875" style="16" customWidth="1"/>
    <col min="5" max="5" width="9.875" style="16" customWidth="1"/>
    <col min="6" max="6" width="9.125" style="16" customWidth="1"/>
    <col min="7" max="7" width="9.25390625" style="16" bestFit="1" customWidth="1"/>
    <col min="8" max="16384" width="9.125" style="16" customWidth="1"/>
  </cols>
  <sheetData>
    <row r="1" ht="15.75">
      <c r="D1" s="17" t="s">
        <v>0</v>
      </c>
    </row>
    <row r="2" ht="15">
      <c r="D2" s="18" t="s">
        <v>1</v>
      </c>
    </row>
    <row r="3" ht="15">
      <c r="D3" s="18" t="s">
        <v>2</v>
      </c>
    </row>
    <row r="4" ht="3.75" customHeight="1">
      <c r="D4" s="18"/>
    </row>
    <row r="5" ht="15.75">
      <c r="D5" s="17" t="s">
        <v>3</v>
      </c>
    </row>
    <row r="6" ht="15.75">
      <c r="D6" s="17"/>
    </row>
    <row r="7" spans="1:4" ht="15.75">
      <c r="A7" s="19" t="s">
        <v>136</v>
      </c>
      <c r="B7" s="136"/>
      <c r="C7" s="136"/>
      <c r="D7" s="19"/>
    </row>
    <row r="8" spans="1:4" ht="15.75">
      <c r="A8" s="19" t="s">
        <v>4</v>
      </c>
      <c r="B8" s="136"/>
      <c r="C8" s="136"/>
      <c r="D8" s="19"/>
    </row>
    <row r="9" spans="1:9" ht="15.75">
      <c r="A9" s="15"/>
      <c r="B9" s="137" t="s">
        <v>144</v>
      </c>
      <c r="C9" s="136"/>
      <c r="D9" s="20"/>
      <c r="I9" s="21"/>
    </row>
    <row r="10" spans="1:4" ht="15.75">
      <c r="A10" s="21" t="s">
        <v>132</v>
      </c>
      <c r="B10" s="136"/>
      <c r="C10" s="136"/>
      <c r="D10" s="20"/>
    </row>
    <row r="11" spans="1:4" ht="15.75">
      <c r="A11" s="21"/>
      <c r="B11" s="136"/>
      <c r="C11" s="136"/>
      <c r="D11" s="20"/>
    </row>
    <row r="12" ht="15">
      <c r="A12" s="16" t="s">
        <v>5</v>
      </c>
    </row>
    <row r="13" ht="15.75" thickBot="1"/>
    <row r="14" spans="1:4" ht="19.5" customHeight="1">
      <c r="A14" s="147" t="s">
        <v>6</v>
      </c>
      <c r="B14" s="149" t="s">
        <v>7</v>
      </c>
      <c r="C14" s="23" t="s">
        <v>8</v>
      </c>
      <c r="D14" s="22" t="s">
        <v>32</v>
      </c>
    </row>
    <row r="15" spans="1:4" ht="16.5" thickBot="1">
      <c r="A15" s="148"/>
      <c r="B15" s="150"/>
      <c r="C15" s="68">
        <v>40756</v>
      </c>
      <c r="D15" s="69">
        <v>40391</v>
      </c>
    </row>
    <row r="16" spans="1:4" ht="16.5" thickBot="1">
      <c r="A16" s="24" t="s">
        <v>9</v>
      </c>
      <c r="B16" s="93"/>
      <c r="C16" s="92"/>
      <c r="D16" s="91"/>
    </row>
    <row r="17" spans="1:4" ht="15.75">
      <c r="A17" s="25"/>
      <c r="B17" s="26"/>
      <c r="C17" s="27"/>
      <c r="D17" s="27"/>
    </row>
    <row r="18" spans="1:4" ht="15">
      <c r="A18" s="28">
        <v>1</v>
      </c>
      <c r="B18" s="29" t="s">
        <v>10</v>
      </c>
      <c r="C18" s="30">
        <v>420601</v>
      </c>
      <c r="D18" s="30">
        <v>270216</v>
      </c>
    </row>
    <row r="19" spans="1:4" ht="15">
      <c r="A19" s="28">
        <v>2</v>
      </c>
      <c r="B19" s="29" t="s">
        <v>11</v>
      </c>
      <c r="C19" s="30">
        <v>326547</v>
      </c>
      <c r="D19" s="30">
        <v>297424</v>
      </c>
    </row>
    <row r="20" spans="1:4" ht="15">
      <c r="A20" s="28">
        <v>3</v>
      </c>
      <c r="B20" s="29" t="s">
        <v>12</v>
      </c>
      <c r="C20" s="30">
        <v>560722</v>
      </c>
      <c r="D20" s="30">
        <v>483395</v>
      </c>
    </row>
    <row r="21" spans="1:4" ht="15">
      <c r="A21" s="28">
        <v>4</v>
      </c>
      <c r="B21" s="29" t="s">
        <v>13</v>
      </c>
      <c r="C21" s="30">
        <v>0</v>
      </c>
      <c r="D21" s="30">
        <v>0</v>
      </c>
    </row>
    <row r="22" spans="1:4" ht="15">
      <c r="A22" s="28">
        <v>5</v>
      </c>
      <c r="B22" s="29" t="s">
        <v>14</v>
      </c>
      <c r="C22" s="30">
        <v>0</v>
      </c>
      <c r="D22" s="30">
        <v>0</v>
      </c>
    </row>
    <row r="23" spans="1:4" ht="15">
      <c r="A23" s="28">
        <v>6</v>
      </c>
      <c r="B23" s="29" t="s">
        <v>15</v>
      </c>
      <c r="C23" s="30"/>
      <c r="D23" s="30">
        <v>0</v>
      </c>
    </row>
    <row r="24" spans="1:4" ht="15.75">
      <c r="A24" s="28">
        <v>7</v>
      </c>
      <c r="B24" s="31" t="s">
        <v>16</v>
      </c>
      <c r="C24" s="32">
        <f>C18+C19+C20+C21+C22+C23</f>
        <v>1307870</v>
      </c>
      <c r="D24" s="32">
        <f>D18+D19+D20+D21+D23</f>
        <v>1051035</v>
      </c>
    </row>
    <row r="25" spans="1:4" ht="19.5" customHeight="1">
      <c r="A25" s="28"/>
      <c r="B25" s="33"/>
      <c r="C25" s="30"/>
      <c r="D25" s="30"/>
    </row>
    <row r="26" spans="1:4" ht="15">
      <c r="A26" s="34">
        <v>8</v>
      </c>
      <c r="B26" s="35" t="s">
        <v>17</v>
      </c>
      <c r="C26" s="36"/>
      <c r="D26" s="36">
        <v>0</v>
      </c>
    </row>
    <row r="27" spans="1:4" ht="15">
      <c r="A27" s="34">
        <v>9</v>
      </c>
      <c r="B27" s="35" t="s">
        <v>18</v>
      </c>
      <c r="C27" s="36"/>
      <c r="D27" s="36">
        <v>0</v>
      </c>
    </row>
    <row r="28" spans="1:4" ht="30">
      <c r="A28" s="34">
        <v>10</v>
      </c>
      <c r="B28" s="35" t="s">
        <v>19</v>
      </c>
      <c r="C28" s="36"/>
      <c r="D28" s="36">
        <v>0</v>
      </c>
    </row>
    <row r="29" spans="1:4" ht="15">
      <c r="A29" s="34">
        <v>11</v>
      </c>
      <c r="B29" s="35" t="s">
        <v>20</v>
      </c>
      <c r="C29" s="36">
        <v>2698</v>
      </c>
      <c r="D29" s="36">
        <v>3222</v>
      </c>
    </row>
    <row r="30" spans="1:4" ht="30">
      <c r="A30" s="28">
        <v>12</v>
      </c>
      <c r="B30" s="33" t="s">
        <v>21</v>
      </c>
      <c r="C30" s="30">
        <v>152046</v>
      </c>
      <c r="D30" s="30">
        <v>70024</v>
      </c>
    </row>
    <row r="31" spans="1:4" ht="30">
      <c r="A31" s="34">
        <v>13</v>
      </c>
      <c r="B31" s="37" t="s">
        <v>22</v>
      </c>
      <c r="C31" s="36">
        <v>0</v>
      </c>
      <c r="D31" s="36">
        <v>0</v>
      </c>
    </row>
    <row r="32" spans="1:4" ht="15">
      <c r="A32" s="28">
        <v>14</v>
      </c>
      <c r="B32" s="29" t="s">
        <v>147</v>
      </c>
      <c r="C32" s="30">
        <v>303732</v>
      </c>
      <c r="D32" s="30">
        <v>0</v>
      </c>
    </row>
    <row r="33" spans="1:4" ht="15">
      <c r="A33" s="28">
        <v>15</v>
      </c>
      <c r="B33" s="29" t="s">
        <v>23</v>
      </c>
      <c r="C33" s="30">
        <v>2260462</v>
      </c>
      <c r="D33" s="30">
        <v>1690475</v>
      </c>
    </row>
    <row r="34" spans="1:4" ht="15">
      <c r="A34" s="28">
        <v>16</v>
      </c>
      <c r="B34" s="29" t="s">
        <v>24</v>
      </c>
      <c r="C34" s="30">
        <v>-166925</v>
      </c>
      <c r="D34" s="30">
        <v>-154246</v>
      </c>
    </row>
    <row r="35" spans="1:4" ht="15">
      <c r="A35" s="28">
        <v>17</v>
      </c>
      <c r="B35" s="38" t="s">
        <v>25</v>
      </c>
      <c r="C35" s="39">
        <f>C32+C33+C34</f>
        <v>2397269</v>
      </c>
      <c r="D35" s="39">
        <f>SUM(D33:D34)</f>
        <v>1536229</v>
      </c>
    </row>
    <row r="36" spans="1:4" ht="15">
      <c r="A36" s="28">
        <v>18</v>
      </c>
      <c r="B36" s="29" t="s">
        <v>146</v>
      </c>
      <c r="C36" s="30">
        <v>66241</v>
      </c>
      <c r="D36" s="30">
        <v>100618</v>
      </c>
    </row>
    <row r="37" spans="1:4" ht="15">
      <c r="A37" s="28">
        <v>19</v>
      </c>
      <c r="B37" s="29" t="s">
        <v>26</v>
      </c>
      <c r="C37" s="30">
        <v>44343</v>
      </c>
      <c r="D37" s="30">
        <v>31927</v>
      </c>
    </row>
    <row r="38" spans="1:4" ht="15">
      <c r="A38" s="28">
        <v>20</v>
      </c>
      <c r="B38" s="29" t="s">
        <v>27</v>
      </c>
      <c r="C38" s="30">
        <v>35374</v>
      </c>
      <c r="D38" s="30">
        <v>28713</v>
      </c>
    </row>
    <row r="39" spans="1:4" ht="15">
      <c r="A39" s="28">
        <v>21</v>
      </c>
      <c r="B39" s="29" t="s">
        <v>28</v>
      </c>
      <c r="C39" s="36">
        <v>0</v>
      </c>
      <c r="D39" s="36">
        <v>0</v>
      </c>
    </row>
    <row r="40" spans="1:4" ht="15">
      <c r="A40" s="28">
        <v>22</v>
      </c>
      <c r="B40" s="29" t="s">
        <v>29</v>
      </c>
      <c r="C40" s="30">
        <v>29885</v>
      </c>
      <c r="D40" s="30">
        <v>21903</v>
      </c>
    </row>
    <row r="41" spans="1:4" ht="15.75" thickBot="1">
      <c r="A41" s="28">
        <v>23</v>
      </c>
      <c r="B41" s="29" t="s">
        <v>30</v>
      </c>
      <c r="C41" s="40">
        <v>210411</v>
      </c>
      <c r="D41" s="40">
        <v>341642</v>
      </c>
    </row>
    <row r="42" spans="1:4" ht="2.25" customHeight="1">
      <c r="A42" s="41"/>
      <c r="B42" s="42"/>
      <c r="C42" s="43"/>
      <c r="D42" s="43">
        <f>D24+D29+D30+D35+D36+D37+D38+D40+D41</f>
        <v>3185313</v>
      </c>
    </row>
    <row r="43" spans="1:4" ht="16.5" thickBot="1">
      <c r="A43" s="28">
        <v>24</v>
      </c>
      <c r="B43" s="31" t="s">
        <v>31</v>
      </c>
      <c r="C43" s="32">
        <f>C24+C29+C30+C35+C36+C37+C38+C40+C41</f>
        <v>4246137</v>
      </c>
      <c r="D43" s="32">
        <f>D24+D29+D30+D32+D35+D36+D37+D38+D40+D41</f>
        <v>3185313</v>
      </c>
    </row>
    <row r="44" spans="1:4" ht="0.75" customHeight="1" hidden="1" thickBot="1">
      <c r="A44" s="44"/>
      <c r="B44" s="45"/>
      <c r="C44" s="46"/>
      <c r="D44" s="46"/>
    </row>
    <row r="45" spans="1:4" ht="3" customHeight="1" hidden="1" thickBot="1">
      <c r="A45" s="47"/>
      <c r="B45" s="48"/>
      <c r="C45" s="49"/>
      <c r="D45" s="49"/>
    </row>
    <row r="46" spans="1:4" ht="17.25" customHeight="1">
      <c r="A46" s="147" t="s">
        <v>6</v>
      </c>
      <c r="B46" s="149" t="s">
        <v>7</v>
      </c>
      <c r="C46" s="23" t="s">
        <v>8</v>
      </c>
      <c r="D46" s="22" t="s">
        <v>32</v>
      </c>
    </row>
    <row r="47" spans="1:4" ht="16.5" thickBot="1">
      <c r="A47" s="148"/>
      <c r="B47" s="150"/>
      <c r="C47" s="68">
        <v>40756</v>
      </c>
      <c r="D47" s="69">
        <v>40391</v>
      </c>
    </row>
    <row r="48" spans="1:4" ht="0.75" customHeight="1" thickBot="1">
      <c r="A48" s="50" t="s">
        <v>33</v>
      </c>
      <c r="B48" s="51"/>
      <c r="C48" s="52"/>
      <c r="D48" s="53"/>
    </row>
    <row r="49" spans="1:4" ht="15.75">
      <c r="A49" s="25"/>
      <c r="B49" s="54"/>
      <c r="C49" s="55"/>
      <c r="D49" s="55"/>
    </row>
    <row r="50" spans="1:4" ht="15">
      <c r="A50" s="28">
        <v>25</v>
      </c>
      <c r="B50" s="29" t="s">
        <v>34</v>
      </c>
      <c r="C50" s="30">
        <v>1710509</v>
      </c>
      <c r="D50" s="30">
        <v>1238875</v>
      </c>
    </row>
    <row r="51" spans="1:4" ht="15">
      <c r="A51" s="28">
        <v>26</v>
      </c>
      <c r="B51" s="29" t="s">
        <v>102</v>
      </c>
      <c r="C51" s="30">
        <v>0</v>
      </c>
      <c r="D51" s="30">
        <v>0</v>
      </c>
    </row>
    <row r="52" spans="1:4" ht="15">
      <c r="A52" s="28">
        <v>27</v>
      </c>
      <c r="B52" s="29" t="s">
        <v>35</v>
      </c>
      <c r="C52" s="30">
        <v>954471</v>
      </c>
      <c r="D52" s="30">
        <v>597887</v>
      </c>
    </row>
    <row r="53" spans="1:4" ht="15">
      <c r="A53" s="28">
        <v>28</v>
      </c>
      <c r="B53" s="29" t="s">
        <v>36</v>
      </c>
      <c r="C53" s="30">
        <v>294274</v>
      </c>
      <c r="D53" s="30">
        <v>167752</v>
      </c>
    </row>
    <row r="54" spans="1:4" ht="15">
      <c r="A54" s="28">
        <v>29</v>
      </c>
      <c r="B54" s="29" t="s">
        <v>37</v>
      </c>
      <c r="C54" s="30">
        <v>37086</v>
      </c>
      <c r="D54" s="30">
        <v>9947</v>
      </c>
    </row>
    <row r="55" spans="1:4" ht="15.75">
      <c r="A55" s="28">
        <v>30</v>
      </c>
      <c r="B55" s="31" t="s">
        <v>38</v>
      </c>
      <c r="C55" s="32">
        <f>C50+C52+C53+C54+C51</f>
        <v>2996340</v>
      </c>
      <c r="D55" s="32">
        <f>D50+D52+D53+D54+D51</f>
        <v>2014461</v>
      </c>
    </row>
    <row r="56" spans="1:4" ht="15">
      <c r="A56" s="28">
        <v>31</v>
      </c>
      <c r="B56" s="33" t="s">
        <v>106</v>
      </c>
      <c r="C56" s="30">
        <v>216</v>
      </c>
      <c r="D56" s="16">
        <v>27</v>
      </c>
    </row>
    <row r="57" spans="1:4" ht="15">
      <c r="A57" s="28">
        <v>32</v>
      </c>
      <c r="B57" s="29" t="s">
        <v>39</v>
      </c>
      <c r="C57" s="30">
        <v>474478</v>
      </c>
      <c r="D57" s="30">
        <v>198150</v>
      </c>
    </row>
    <row r="58" spans="1:4" ht="15">
      <c r="A58" s="28">
        <v>33</v>
      </c>
      <c r="B58" s="29" t="s">
        <v>40</v>
      </c>
      <c r="C58" s="30">
        <v>0</v>
      </c>
      <c r="D58" s="30">
        <v>0</v>
      </c>
    </row>
    <row r="59" spans="1:4" ht="15">
      <c r="A59" s="28">
        <v>34</v>
      </c>
      <c r="B59" s="29" t="s">
        <v>41</v>
      </c>
      <c r="C59" s="30">
        <v>0</v>
      </c>
      <c r="D59" s="30">
        <v>931</v>
      </c>
    </row>
    <row r="60" spans="1:4" ht="30">
      <c r="A60" s="28">
        <v>35</v>
      </c>
      <c r="B60" s="29" t="s">
        <v>103</v>
      </c>
      <c r="C60" s="30">
        <v>105573</v>
      </c>
      <c r="D60" s="30">
        <v>154993</v>
      </c>
    </row>
    <row r="61" spans="1:4" ht="15">
      <c r="A61" s="28">
        <v>36</v>
      </c>
      <c r="B61" s="29" t="s">
        <v>42</v>
      </c>
      <c r="C61" s="30">
        <v>10855</v>
      </c>
      <c r="D61" s="30">
        <v>9548</v>
      </c>
    </row>
    <row r="62" spans="1:4" ht="15">
      <c r="A62" s="28">
        <v>37</v>
      </c>
      <c r="B62" s="29" t="s">
        <v>43</v>
      </c>
      <c r="C62" s="30">
        <v>10388</v>
      </c>
      <c r="D62" s="30">
        <v>11984</v>
      </c>
    </row>
    <row r="63" spans="1:4" ht="15">
      <c r="A63" s="28">
        <v>38</v>
      </c>
      <c r="B63" s="29" t="s">
        <v>44</v>
      </c>
      <c r="C63" s="30">
        <v>627</v>
      </c>
      <c r="D63" s="30">
        <v>647</v>
      </c>
    </row>
    <row r="64" spans="1:4" ht="15">
      <c r="A64" s="28">
        <v>39</v>
      </c>
      <c r="B64" s="29" t="s">
        <v>45</v>
      </c>
      <c r="C64" s="30">
        <v>137334</v>
      </c>
      <c r="D64" s="30">
        <v>301980</v>
      </c>
    </row>
    <row r="65" spans="1:4" ht="15" customHeight="1" thickBot="1">
      <c r="A65" s="44">
        <v>40</v>
      </c>
      <c r="B65" s="56" t="s">
        <v>46</v>
      </c>
      <c r="C65" s="46">
        <v>0</v>
      </c>
      <c r="D65" s="46">
        <v>0</v>
      </c>
    </row>
    <row r="66" spans="1:4" ht="15" hidden="1">
      <c r="A66" s="41"/>
      <c r="B66" s="42"/>
      <c r="C66" s="43"/>
      <c r="D66" s="43"/>
    </row>
    <row r="67" spans="1:4" ht="17.25" customHeight="1" thickBot="1">
      <c r="A67" s="28">
        <v>41</v>
      </c>
      <c r="B67" s="31" t="s">
        <v>47</v>
      </c>
      <c r="C67" s="32">
        <f>C55+C57+C58+C59+C60+C61+C62+C63+C64+C56</f>
        <v>3735811</v>
      </c>
      <c r="D67" s="32">
        <f>D55+D56+D58+D59+D60+D61+D62+D63+D64+D57</f>
        <v>2692721</v>
      </c>
    </row>
    <row r="68" spans="1:4" ht="15.75" hidden="1" thickBot="1">
      <c r="A68" s="44"/>
      <c r="B68" s="57"/>
      <c r="C68" s="46"/>
      <c r="D68" s="46"/>
    </row>
    <row r="69" spans="1:4" ht="16.5" thickBot="1">
      <c r="A69" s="58">
        <v>42</v>
      </c>
      <c r="B69" s="59" t="s">
        <v>105</v>
      </c>
      <c r="C69" s="60"/>
      <c r="D69" s="60"/>
    </row>
    <row r="70" spans="1:4" ht="15.75" hidden="1">
      <c r="A70" s="61"/>
      <c r="B70" s="62"/>
      <c r="C70" s="63"/>
      <c r="D70" s="63"/>
    </row>
    <row r="71" spans="1:4" ht="16.5" thickBot="1">
      <c r="A71" s="24" t="s">
        <v>48</v>
      </c>
      <c r="B71" s="64"/>
      <c r="C71" s="65"/>
      <c r="D71" s="65"/>
    </row>
    <row r="72" spans="1:4" ht="15">
      <c r="A72" s="41"/>
      <c r="B72" s="66"/>
      <c r="C72" s="43"/>
      <c r="D72" s="43"/>
    </row>
    <row r="73" spans="1:4" ht="15">
      <c r="A73" s="28">
        <v>43</v>
      </c>
      <c r="B73" s="29" t="s">
        <v>49</v>
      </c>
      <c r="C73" s="30">
        <v>420195</v>
      </c>
      <c r="D73" s="30">
        <v>160862</v>
      </c>
    </row>
    <row r="74" spans="1:4" ht="15">
      <c r="A74" s="28">
        <v>44</v>
      </c>
      <c r="B74" s="29" t="s">
        <v>50</v>
      </c>
      <c r="C74" s="30">
        <v>50</v>
      </c>
      <c r="D74" s="30">
        <v>50</v>
      </c>
    </row>
    <row r="75" spans="1:4" ht="15">
      <c r="A75" s="28">
        <v>45</v>
      </c>
      <c r="B75" s="29" t="s">
        <v>51</v>
      </c>
      <c r="C75" s="30">
        <v>0</v>
      </c>
      <c r="D75" s="30">
        <v>0</v>
      </c>
    </row>
    <row r="76" spans="1:4" ht="15">
      <c r="A76" s="28">
        <v>46</v>
      </c>
      <c r="B76" s="29" t="s">
        <v>52</v>
      </c>
      <c r="C76" s="30">
        <v>0</v>
      </c>
      <c r="D76" s="30">
        <v>259334</v>
      </c>
    </row>
    <row r="77" spans="1:4" ht="15">
      <c r="A77" s="28">
        <v>47</v>
      </c>
      <c r="B77" s="29" t="s">
        <v>53</v>
      </c>
      <c r="C77" s="30">
        <v>0</v>
      </c>
      <c r="D77" s="30">
        <v>0</v>
      </c>
    </row>
    <row r="78" spans="1:4" ht="15">
      <c r="A78" s="28">
        <v>48</v>
      </c>
      <c r="B78" s="29" t="s">
        <v>54</v>
      </c>
      <c r="C78" s="30">
        <v>45</v>
      </c>
      <c r="D78" s="30">
        <v>3059</v>
      </c>
    </row>
    <row r="79" spans="1:4" ht="15">
      <c r="A79" s="28">
        <v>49</v>
      </c>
      <c r="B79" s="29" t="s">
        <v>55</v>
      </c>
      <c r="C79" s="30">
        <v>0</v>
      </c>
      <c r="D79" s="30">
        <v>0</v>
      </c>
    </row>
    <row r="80" spans="1:4" ht="15">
      <c r="A80" s="28">
        <v>50</v>
      </c>
      <c r="B80" s="29" t="s">
        <v>56</v>
      </c>
      <c r="C80" s="30">
        <v>0</v>
      </c>
      <c r="D80" s="30">
        <v>0</v>
      </c>
    </row>
    <row r="81" spans="1:4" ht="15">
      <c r="A81" s="28">
        <v>51</v>
      </c>
      <c r="B81" s="29" t="s">
        <v>57</v>
      </c>
      <c r="C81" s="30">
        <v>90036</v>
      </c>
      <c r="D81" s="30">
        <v>69287</v>
      </c>
    </row>
    <row r="82" spans="1:3" ht="15.75" thickBot="1">
      <c r="A82" s="28">
        <v>52</v>
      </c>
      <c r="B82" s="29" t="s">
        <v>58</v>
      </c>
      <c r="C82" s="30"/>
    </row>
    <row r="83" spans="1:4" ht="0.75" customHeight="1">
      <c r="A83" s="41">
        <v>53</v>
      </c>
      <c r="B83" s="42"/>
      <c r="C83" s="43">
        <f>C84</f>
        <v>510326</v>
      </c>
      <c r="D83" s="43"/>
    </row>
    <row r="84" spans="1:4" ht="15.75">
      <c r="A84" s="28">
        <v>53</v>
      </c>
      <c r="B84" s="31" t="s">
        <v>59</v>
      </c>
      <c r="C84" s="32">
        <f>C73+C74+C75+C76+C77+C78+C79+C80+C81</f>
        <v>510326</v>
      </c>
      <c r="D84" s="32">
        <f>D73+D74+D76+D78+D81+D80</f>
        <v>492592</v>
      </c>
    </row>
    <row r="85" spans="1:4" ht="1.5" customHeight="1" thickBot="1">
      <c r="A85" s="44">
        <v>54</v>
      </c>
      <c r="B85" s="45"/>
      <c r="C85" s="46"/>
      <c r="D85" s="46"/>
    </row>
    <row r="86" spans="1:4" ht="0.75" customHeight="1">
      <c r="A86" s="28"/>
      <c r="B86" s="33"/>
      <c r="C86" s="30"/>
      <c r="D86" s="30"/>
    </row>
    <row r="87" spans="1:4" ht="21" customHeight="1">
      <c r="A87" s="28">
        <v>54</v>
      </c>
      <c r="B87" s="31" t="s">
        <v>60</v>
      </c>
      <c r="C87" s="32">
        <f>C67+C84</f>
        <v>4246137</v>
      </c>
      <c r="D87" s="32">
        <f>D67+D84</f>
        <v>3185313</v>
      </c>
    </row>
    <row r="88" spans="1:4" ht="1.5" customHeight="1" thickBot="1">
      <c r="A88" s="57"/>
      <c r="B88" s="57"/>
      <c r="C88" s="46"/>
      <c r="D88" s="46"/>
    </row>
    <row r="89" spans="1:4" ht="2.25" customHeight="1">
      <c r="A89" s="48"/>
      <c r="B89" s="48"/>
      <c r="C89" s="49"/>
      <c r="D89" s="49"/>
    </row>
    <row r="90" spans="1:4" ht="2.25" customHeight="1">
      <c r="A90" s="48"/>
      <c r="B90" s="48"/>
      <c r="C90" s="49"/>
      <c r="D90" s="49"/>
    </row>
    <row r="91" ht="16.5" customHeight="1">
      <c r="B91" s="16" t="s">
        <v>138</v>
      </c>
    </row>
    <row r="92" spans="2:4" ht="15">
      <c r="B92" s="16" t="s">
        <v>139</v>
      </c>
      <c r="D92" s="16" t="s">
        <v>140</v>
      </c>
    </row>
    <row r="95" ht="2.25" customHeight="1"/>
    <row r="96" spans="2:4" ht="15">
      <c r="B96" s="16" t="s">
        <v>108</v>
      </c>
      <c r="D96" s="16" t="s">
        <v>110</v>
      </c>
    </row>
    <row r="98" ht="15">
      <c r="B98" t="s">
        <v>143</v>
      </c>
    </row>
  </sheetData>
  <sheetProtection/>
  <mergeCells count="4">
    <mergeCell ref="A14:A15"/>
    <mergeCell ref="B14:B15"/>
    <mergeCell ref="A46:A47"/>
    <mergeCell ref="B46:B47"/>
  </mergeCells>
  <printOptions/>
  <pageMargins left="0.75" right="0.75" top="0.22" bottom="0.28" header="0.23" footer="0.26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zoomScaleSheetLayoutView="80" zoomScalePageLayoutView="0" workbookViewId="0" topLeftCell="A55">
      <selection activeCell="C35" sqref="C35"/>
    </sheetView>
  </sheetViews>
  <sheetFormatPr defaultColWidth="9.00390625" defaultRowHeight="12.75"/>
  <cols>
    <col min="1" max="1" width="5.375" style="0" customWidth="1"/>
    <col min="2" max="2" width="70.125" style="0" customWidth="1"/>
    <col min="3" max="3" width="17.75390625" style="105" customWidth="1"/>
    <col min="4" max="4" width="21.875" style="105" customWidth="1"/>
  </cols>
  <sheetData>
    <row r="1" ht="12.75">
      <c r="D1" s="106" t="s">
        <v>61</v>
      </c>
    </row>
    <row r="2" ht="12.75">
      <c r="D2" s="107" t="s">
        <v>1</v>
      </c>
    </row>
    <row r="3" ht="12.75">
      <c r="D3" s="107" t="s">
        <v>2</v>
      </c>
    </row>
    <row r="5" ht="12.75">
      <c r="D5" s="106" t="s">
        <v>62</v>
      </c>
    </row>
    <row r="6" spans="1:4" ht="15.75">
      <c r="A6" s="19" t="s">
        <v>133</v>
      </c>
      <c r="B6" s="20"/>
      <c r="C6" s="108"/>
      <c r="D6" s="108"/>
    </row>
    <row r="7" spans="1:4" ht="15.75">
      <c r="A7" s="15"/>
      <c r="B7" s="19" t="s">
        <v>145</v>
      </c>
      <c r="C7" s="108"/>
      <c r="D7" s="108"/>
    </row>
    <row r="8" spans="1:4" ht="15.75">
      <c r="A8" s="21" t="s">
        <v>132</v>
      </c>
      <c r="B8" s="20"/>
      <c r="C8" s="108"/>
      <c r="D8" s="108"/>
    </row>
    <row r="9" ht="16.5" customHeight="1">
      <c r="A9" s="3"/>
    </row>
    <row r="10" ht="12.75">
      <c r="A10" t="s">
        <v>5</v>
      </c>
    </row>
    <row r="11" ht="13.5" thickBot="1"/>
    <row r="12" spans="1:4" ht="30.75" customHeight="1">
      <c r="A12" s="151" t="s">
        <v>6</v>
      </c>
      <c r="B12" s="153" t="s">
        <v>7</v>
      </c>
      <c r="C12" s="109" t="s">
        <v>8</v>
      </c>
      <c r="D12" s="110" t="s">
        <v>32</v>
      </c>
    </row>
    <row r="13" spans="1:4" ht="13.5" thickBot="1">
      <c r="A13" s="152"/>
      <c r="B13" s="154"/>
      <c r="C13" s="111">
        <v>40756</v>
      </c>
      <c r="D13" s="112">
        <v>40391</v>
      </c>
    </row>
    <row r="14" spans="1:4" ht="13.5" thickBot="1">
      <c r="A14" s="81"/>
      <c r="B14" s="73" t="s">
        <v>126</v>
      </c>
      <c r="C14" s="113"/>
      <c r="D14" s="114"/>
    </row>
    <row r="15" spans="1:4" ht="12.75">
      <c r="A15" s="82">
        <v>1</v>
      </c>
      <c r="B15" s="8" t="s">
        <v>63</v>
      </c>
      <c r="C15" s="104">
        <v>9189</v>
      </c>
      <c r="D15" s="115">
        <v>2482</v>
      </c>
    </row>
    <row r="16" spans="1:4" ht="12.75">
      <c r="A16" s="82">
        <v>2</v>
      </c>
      <c r="B16" s="10" t="s">
        <v>64</v>
      </c>
      <c r="C16" s="104">
        <v>0</v>
      </c>
      <c r="D16" s="115">
        <v>0</v>
      </c>
    </row>
    <row r="17" spans="1:4" ht="12.75">
      <c r="A17" s="82">
        <v>3</v>
      </c>
      <c r="B17" s="10" t="s">
        <v>65</v>
      </c>
      <c r="C17" s="104">
        <v>822</v>
      </c>
      <c r="D17" s="115">
        <v>314</v>
      </c>
    </row>
    <row r="18" spans="1:4" ht="12.75">
      <c r="A18" s="82">
        <v>4</v>
      </c>
      <c r="B18" s="10" t="s">
        <v>66</v>
      </c>
      <c r="C18" s="104">
        <v>26</v>
      </c>
      <c r="D18" s="115">
        <v>0</v>
      </c>
    </row>
    <row r="19" spans="1:4" ht="12.75">
      <c r="A19" s="82">
        <v>5</v>
      </c>
      <c r="B19" s="10" t="s">
        <v>67</v>
      </c>
      <c r="C19" s="104">
        <v>278</v>
      </c>
      <c r="D19" s="115">
        <v>60</v>
      </c>
    </row>
    <row r="20" spans="1:4" ht="12.75">
      <c r="A20" s="82">
        <v>6</v>
      </c>
      <c r="B20" s="10" t="s">
        <v>137</v>
      </c>
      <c r="C20" s="104">
        <v>-1047</v>
      </c>
      <c r="D20" s="115">
        <v>0</v>
      </c>
    </row>
    <row r="21" spans="1:4" ht="12.75">
      <c r="A21" s="82">
        <v>7</v>
      </c>
      <c r="B21" s="10" t="s">
        <v>107</v>
      </c>
      <c r="C21" s="104">
        <v>315658</v>
      </c>
      <c r="D21" s="115">
        <v>239654</v>
      </c>
    </row>
    <row r="22" spans="1:4" ht="13.5" thickBot="1">
      <c r="A22" s="83">
        <v>8</v>
      </c>
      <c r="B22" s="11" t="s">
        <v>68</v>
      </c>
      <c r="C22" s="116">
        <f>SUM(C15:C21)</f>
        <v>324926</v>
      </c>
      <c r="D22" s="117">
        <f>D15+D16+D17+D19+D21+D18</f>
        <v>242510</v>
      </c>
    </row>
    <row r="23" spans="1:4" ht="13.5" thickBot="1">
      <c r="A23" s="84"/>
      <c r="B23" s="73" t="s">
        <v>127</v>
      </c>
      <c r="C23" s="118"/>
      <c r="D23" s="119"/>
    </row>
    <row r="24" spans="1:4" ht="16.5" customHeight="1">
      <c r="A24" s="95">
        <v>9</v>
      </c>
      <c r="B24" s="96" t="s">
        <v>69</v>
      </c>
      <c r="C24" s="120">
        <v>9904</v>
      </c>
      <c r="D24" s="120">
        <v>5934</v>
      </c>
    </row>
    <row r="25" spans="1:4" ht="24.75" customHeight="1">
      <c r="A25" s="72">
        <v>10</v>
      </c>
      <c r="B25" s="10" t="s">
        <v>131</v>
      </c>
      <c r="C25" s="115">
        <v>5</v>
      </c>
      <c r="D25" s="115">
        <v>1770</v>
      </c>
    </row>
    <row r="26" spans="1:4" ht="24.75" customHeight="1">
      <c r="A26" s="72">
        <v>11</v>
      </c>
      <c r="B26" s="10" t="s">
        <v>111</v>
      </c>
      <c r="C26" s="115">
        <v>1428</v>
      </c>
      <c r="D26" s="115">
        <v>0</v>
      </c>
    </row>
    <row r="27" spans="1:4" ht="12.75">
      <c r="A27" s="72">
        <v>12</v>
      </c>
      <c r="B27" s="10" t="s">
        <v>70</v>
      </c>
      <c r="C27" s="115">
        <v>38098</v>
      </c>
      <c r="D27" s="115">
        <v>31780</v>
      </c>
    </row>
    <row r="28" spans="1:4" ht="12.75">
      <c r="A28" s="72">
        <v>13</v>
      </c>
      <c r="B28" s="10" t="s">
        <v>71</v>
      </c>
      <c r="C28" s="115">
        <v>18414</v>
      </c>
      <c r="D28" s="115">
        <v>12967</v>
      </c>
    </row>
    <row r="29" spans="1:4" ht="12.75">
      <c r="A29" s="72">
        <v>14</v>
      </c>
      <c r="B29" s="10" t="s">
        <v>130</v>
      </c>
      <c r="C29" s="115">
        <v>18155</v>
      </c>
      <c r="D29" s="115">
        <v>5619</v>
      </c>
    </row>
    <row r="30" spans="1:4" ht="12.75">
      <c r="A30" s="72">
        <v>15</v>
      </c>
      <c r="B30" s="12" t="s">
        <v>67</v>
      </c>
      <c r="C30" s="115">
        <v>814</v>
      </c>
      <c r="D30" s="115">
        <v>88</v>
      </c>
    </row>
    <row r="31" spans="1:4" ht="25.5">
      <c r="A31" s="72">
        <v>16</v>
      </c>
      <c r="B31" s="10" t="s">
        <v>72</v>
      </c>
      <c r="C31" s="115">
        <v>0</v>
      </c>
      <c r="D31" s="115">
        <v>22</v>
      </c>
    </row>
    <row r="32" spans="1:4" ht="12.75">
      <c r="A32" s="72">
        <v>17</v>
      </c>
      <c r="B32" s="10" t="s">
        <v>101</v>
      </c>
      <c r="C32" s="115">
        <v>908</v>
      </c>
      <c r="D32" s="115">
        <v>37</v>
      </c>
    </row>
    <row r="33" spans="1:4" ht="12.75">
      <c r="A33" s="72">
        <v>18</v>
      </c>
      <c r="B33" s="10" t="s">
        <v>73</v>
      </c>
      <c r="C33" s="115">
        <v>105</v>
      </c>
      <c r="D33" s="115">
        <v>139</v>
      </c>
    </row>
    <row r="34" spans="1:4" ht="12.75">
      <c r="A34" s="72">
        <v>19</v>
      </c>
      <c r="B34" s="13" t="s">
        <v>74</v>
      </c>
      <c r="C34" s="121">
        <f>C24+C25+C26+C27+C28+C29+C30+C31+C33+C32</f>
        <v>87831</v>
      </c>
      <c r="D34" s="121">
        <f>D24+D25+D27+D28+D29+D30+D31+D33+D32</f>
        <v>58356</v>
      </c>
    </row>
    <row r="35" spans="1:4" ht="12.75">
      <c r="A35" s="72">
        <v>20</v>
      </c>
      <c r="B35" s="13" t="s">
        <v>75</v>
      </c>
      <c r="C35" s="121">
        <f>C22-C34</f>
        <v>237095</v>
      </c>
      <c r="D35" s="121">
        <f>D22-D34</f>
        <v>184154</v>
      </c>
    </row>
    <row r="36" spans="1:4" ht="17.25" customHeight="1">
      <c r="A36" s="72">
        <v>21</v>
      </c>
      <c r="B36" s="75" t="s">
        <v>124</v>
      </c>
      <c r="C36" s="115">
        <v>-1472</v>
      </c>
      <c r="D36" s="115">
        <v>18928</v>
      </c>
    </row>
    <row r="37" spans="1:4" ht="12.75">
      <c r="A37" s="72">
        <v>22</v>
      </c>
      <c r="B37" s="13" t="s">
        <v>76</v>
      </c>
      <c r="C37" s="121">
        <f>C35+C36</f>
        <v>235623</v>
      </c>
      <c r="D37" s="121">
        <f>D35+D36</f>
        <v>203082</v>
      </c>
    </row>
    <row r="38" spans="1:4" ht="13.5" thickBot="1">
      <c r="A38" s="94"/>
      <c r="B38" s="97"/>
      <c r="C38" s="122"/>
      <c r="D38" s="122"/>
    </row>
    <row r="39" spans="1:4" ht="21.75" customHeight="1">
      <c r="A39" s="151" t="s">
        <v>6</v>
      </c>
      <c r="B39" s="155" t="s">
        <v>7</v>
      </c>
      <c r="C39" s="123" t="s">
        <v>100</v>
      </c>
      <c r="D39" s="123" t="s">
        <v>32</v>
      </c>
    </row>
    <row r="40" spans="1:4" ht="16.5" customHeight="1" thickBot="1">
      <c r="A40" s="152"/>
      <c r="B40" s="152"/>
      <c r="C40" s="112">
        <v>40756</v>
      </c>
      <c r="D40" s="112">
        <v>40391</v>
      </c>
    </row>
    <row r="41" spans="1:4" ht="12.75">
      <c r="A41" s="99"/>
      <c r="B41" s="86" t="s">
        <v>125</v>
      </c>
      <c r="C41" s="124"/>
      <c r="D41" s="124"/>
    </row>
    <row r="42" spans="1:4" ht="12.75">
      <c r="A42" s="82">
        <v>23</v>
      </c>
      <c r="B42" s="10" t="s">
        <v>78</v>
      </c>
      <c r="C42" s="115">
        <v>111693</v>
      </c>
      <c r="D42" s="115">
        <v>94969</v>
      </c>
    </row>
    <row r="43" spans="1:4" ht="25.5">
      <c r="A43" s="82">
        <v>24</v>
      </c>
      <c r="B43" s="10" t="s">
        <v>104</v>
      </c>
      <c r="C43" s="115">
        <v>62603</v>
      </c>
      <c r="D43" s="115">
        <v>44270</v>
      </c>
    </row>
    <row r="44" spans="1:4" ht="25.5">
      <c r="A44" s="82">
        <v>25</v>
      </c>
      <c r="B44" s="75" t="s">
        <v>121</v>
      </c>
      <c r="C44" s="115">
        <v>-25912</v>
      </c>
      <c r="D44" s="115">
        <v>-33815</v>
      </c>
    </row>
    <row r="45" spans="1:4" ht="12.75">
      <c r="A45" s="82">
        <v>26</v>
      </c>
      <c r="B45" s="10" t="s">
        <v>79</v>
      </c>
      <c r="C45" s="115">
        <v>15363</v>
      </c>
      <c r="D45" s="115">
        <v>12555</v>
      </c>
    </row>
    <row r="46" spans="1:4" ht="12.75">
      <c r="A46" s="82"/>
      <c r="B46" s="77" t="s">
        <v>128</v>
      </c>
      <c r="C46" s="121"/>
      <c r="D46" s="121"/>
    </row>
    <row r="47" spans="1:4" ht="12.75">
      <c r="A47" s="82">
        <v>27</v>
      </c>
      <c r="B47" s="75" t="s">
        <v>116</v>
      </c>
      <c r="C47" s="115">
        <v>-119</v>
      </c>
      <c r="D47" s="115">
        <v>-3329</v>
      </c>
    </row>
    <row r="48" spans="1:4" ht="12.75">
      <c r="A48" s="82">
        <v>28</v>
      </c>
      <c r="B48" s="78" t="s">
        <v>118</v>
      </c>
      <c r="C48" s="121">
        <f>SUM(C42:C47)</f>
        <v>163628</v>
      </c>
      <c r="D48" s="121">
        <f>SUM(D42:D47)</f>
        <v>114650</v>
      </c>
    </row>
    <row r="49" spans="1:4" ht="12.75">
      <c r="A49" s="82"/>
      <c r="B49" s="77" t="s">
        <v>77</v>
      </c>
      <c r="C49" s="121">
        <f>C37+C48</f>
        <v>399251</v>
      </c>
      <c r="D49" s="121">
        <f>D37+D48</f>
        <v>317732</v>
      </c>
    </row>
    <row r="50" spans="1:4" ht="12.75">
      <c r="A50" s="80"/>
      <c r="B50" s="79" t="s">
        <v>129</v>
      </c>
      <c r="C50" s="125">
        <f>SUM(C51:C57)</f>
        <v>308477</v>
      </c>
      <c r="D50" s="125">
        <f>SUM(D51:D57)</f>
        <v>247042</v>
      </c>
    </row>
    <row r="51" spans="1:4" ht="12.75">
      <c r="A51" s="82">
        <v>29</v>
      </c>
      <c r="B51" s="10" t="s">
        <v>80</v>
      </c>
      <c r="C51" s="126">
        <v>176216</v>
      </c>
      <c r="D51" s="115">
        <v>143792</v>
      </c>
    </row>
    <row r="52" spans="1:4" ht="12.75">
      <c r="A52" s="82">
        <v>30</v>
      </c>
      <c r="B52" s="10" t="s">
        <v>81</v>
      </c>
      <c r="C52" s="126">
        <v>19458</v>
      </c>
      <c r="D52" s="115">
        <v>16218</v>
      </c>
    </row>
    <row r="53" spans="1:4" ht="12.75">
      <c r="A53" s="82">
        <v>31</v>
      </c>
      <c r="B53" s="10" t="s">
        <v>82</v>
      </c>
      <c r="C53" s="115">
        <v>55087</v>
      </c>
      <c r="D53" s="115">
        <v>38364</v>
      </c>
    </row>
    <row r="54" spans="1:4" ht="12.75">
      <c r="A54" s="82">
        <v>32</v>
      </c>
      <c r="B54" s="10" t="s">
        <v>83</v>
      </c>
      <c r="C54" s="115">
        <v>47747</v>
      </c>
      <c r="D54" s="115">
        <v>34972</v>
      </c>
    </row>
    <row r="55" spans="1:4" ht="12.75">
      <c r="A55" s="82">
        <v>33</v>
      </c>
      <c r="B55" s="10" t="s">
        <v>84</v>
      </c>
      <c r="C55" s="126">
        <v>1476</v>
      </c>
      <c r="D55" s="115">
        <v>405</v>
      </c>
    </row>
    <row r="56" spans="1:4" ht="12.75">
      <c r="A56" s="82">
        <v>34</v>
      </c>
      <c r="B56" s="10" t="s">
        <v>85</v>
      </c>
      <c r="C56" s="126">
        <v>7960</v>
      </c>
      <c r="D56" s="115">
        <v>10418</v>
      </c>
    </row>
    <row r="57" spans="1:4" ht="13.5" thickBot="1">
      <c r="A57" s="82">
        <v>35</v>
      </c>
      <c r="B57" s="10" t="s">
        <v>86</v>
      </c>
      <c r="C57" s="126">
        <v>533</v>
      </c>
      <c r="D57" s="115">
        <v>2873</v>
      </c>
    </row>
    <row r="58" spans="1:4" ht="26.25" thickBot="1">
      <c r="A58" s="100">
        <v>36</v>
      </c>
      <c r="B58" s="101" t="s">
        <v>87</v>
      </c>
      <c r="C58" s="127">
        <f>C49-C50</f>
        <v>90774</v>
      </c>
      <c r="D58" s="127">
        <f>D49-D50</f>
        <v>70690</v>
      </c>
    </row>
    <row r="59" spans="1:4" ht="13.5" thickBot="1">
      <c r="A59" s="98"/>
      <c r="B59" s="73" t="s">
        <v>88</v>
      </c>
      <c r="C59" s="128"/>
      <c r="D59" s="129"/>
    </row>
    <row r="60" spans="1:4" ht="12.75">
      <c r="A60" s="72">
        <v>37</v>
      </c>
      <c r="B60" s="10" t="s">
        <v>89</v>
      </c>
      <c r="C60" s="104">
        <v>-9760</v>
      </c>
      <c r="D60" s="115">
        <v>-6691</v>
      </c>
    </row>
    <row r="61" spans="1:4" ht="12.75">
      <c r="A61" s="72">
        <v>38</v>
      </c>
      <c r="B61" s="10" t="s">
        <v>90</v>
      </c>
      <c r="C61" s="104">
        <v>-960</v>
      </c>
      <c r="D61" s="115">
        <v>-1400</v>
      </c>
    </row>
    <row r="62" spans="1:4" ht="12.75">
      <c r="A62" s="72">
        <v>39</v>
      </c>
      <c r="B62" s="13" t="s">
        <v>91</v>
      </c>
      <c r="C62" s="130">
        <f>C60+C61</f>
        <v>-10720</v>
      </c>
      <c r="D62" s="121">
        <f>D60+D61</f>
        <v>-8091</v>
      </c>
    </row>
    <row r="63" spans="1:4" ht="12.75">
      <c r="A63" s="72">
        <v>40</v>
      </c>
      <c r="B63" s="10" t="s">
        <v>92</v>
      </c>
      <c r="C63" s="115">
        <f>C58+C62</f>
        <v>80054</v>
      </c>
      <c r="D63" s="115">
        <f>D58+D62</f>
        <v>62599</v>
      </c>
    </row>
    <row r="64" spans="1:4" ht="12.75">
      <c r="A64" s="72">
        <v>41</v>
      </c>
      <c r="B64" s="10" t="s">
        <v>93</v>
      </c>
      <c r="C64" s="131">
        <v>0</v>
      </c>
      <c r="D64" s="132">
        <v>-280</v>
      </c>
    </row>
    <row r="65" spans="1:4" ht="12.75">
      <c r="A65" s="72">
        <v>42</v>
      </c>
      <c r="B65" s="10" t="s">
        <v>94</v>
      </c>
      <c r="C65" s="131">
        <v>0</v>
      </c>
      <c r="D65" s="132">
        <v>0</v>
      </c>
    </row>
    <row r="66" spans="1:4" ht="13.5" thickBot="1">
      <c r="A66" s="72">
        <v>43</v>
      </c>
      <c r="B66" s="13" t="s">
        <v>95</v>
      </c>
      <c r="C66" s="133">
        <f>SUM(C63:C65)</f>
        <v>80054</v>
      </c>
      <c r="D66" s="134">
        <f>SUM(D63:D65)</f>
        <v>62319</v>
      </c>
    </row>
    <row r="67" spans="1:4" ht="13.5" thickBot="1">
      <c r="A67" s="90">
        <v>44</v>
      </c>
      <c r="B67" s="89" t="s">
        <v>96</v>
      </c>
      <c r="C67" s="135">
        <f>C66/84049179*1000</f>
        <v>0.9524661745952332</v>
      </c>
      <c r="D67" s="135">
        <f>D66/32182352*1000</f>
        <v>1.9364339809595021</v>
      </c>
    </row>
    <row r="68" spans="1:4" ht="12.75">
      <c r="A68" s="144"/>
      <c r="B68" s="140"/>
      <c r="C68" s="145"/>
      <c r="D68" s="145"/>
    </row>
    <row r="69" ht="12.75">
      <c r="B69" t="s">
        <v>138</v>
      </c>
    </row>
    <row r="70" spans="2:4" ht="12.75">
      <c r="B70" s="138" t="s">
        <v>139</v>
      </c>
      <c r="C70" s="138"/>
      <c r="D70" s="138" t="s">
        <v>140</v>
      </c>
    </row>
    <row r="73" spans="2:4" ht="12.75">
      <c r="B73" t="s">
        <v>109</v>
      </c>
      <c r="D73" s="105" t="s">
        <v>110</v>
      </c>
    </row>
    <row r="75" ht="12.75">
      <c r="B75" s="146" t="s">
        <v>143</v>
      </c>
    </row>
  </sheetData>
  <sheetProtection/>
  <mergeCells count="4">
    <mergeCell ref="A12:A13"/>
    <mergeCell ref="B12:B13"/>
    <mergeCell ref="A39:A40"/>
    <mergeCell ref="B39:B40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7">
      <selection activeCell="I20" sqref="I20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97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98</v>
      </c>
    </row>
    <row r="7" spans="1:4" ht="15.75">
      <c r="A7" s="19" t="s">
        <v>134</v>
      </c>
      <c r="B7" s="20"/>
      <c r="C7" s="7"/>
      <c r="D7" s="7"/>
    </row>
    <row r="8" spans="1:4" ht="15.75">
      <c r="A8" s="15"/>
      <c r="B8" s="19" t="s">
        <v>145</v>
      </c>
      <c r="C8" s="7"/>
      <c r="D8" s="7"/>
    </row>
    <row r="9" spans="1:4" ht="15.75">
      <c r="A9" s="21" t="s">
        <v>135</v>
      </c>
      <c r="B9" s="20"/>
      <c r="C9" s="7"/>
      <c r="D9" s="7"/>
    </row>
    <row r="10" ht="12.75">
      <c r="A10" s="2"/>
    </row>
    <row r="11" ht="12.75">
      <c r="A11" s="3"/>
    </row>
    <row r="13" ht="12.75">
      <c r="A13" t="s">
        <v>5</v>
      </c>
    </row>
    <row r="14" ht="13.5" thickBot="1"/>
    <row r="15" spans="1:4" ht="12.75" customHeight="1">
      <c r="A15" s="151" t="s">
        <v>6</v>
      </c>
      <c r="B15" s="153" t="s">
        <v>7</v>
      </c>
      <c r="C15" s="5" t="s">
        <v>8</v>
      </c>
      <c r="D15" s="4" t="s">
        <v>32</v>
      </c>
    </row>
    <row r="16" spans="1:4" ht="12.75" customHeight="1" thickBot="1">
      <c r="A16" s="152"/>
      <c r="B16" s="154"/>
      <c r="C16" s="70">
        <v>40756</v>
      </c>
      <c r="D16" s="71">
        <v>40391</v>
      </c>
    </row>
    <row r="17" spans="1:4" ht="12.75">
      <c r="A17" s="85"/>
      <c r="B17" s="76"/>
      <c r="C17" s="88"/>
      <c r="D17" s="88"/>
    </row>
    <row r="18" spans="1:4" ht="12.75">
      <c r="A18" s="82">
        <v>1</v>
      </c>
      <c r="B18" s="75" t="s">
        <v>112</v>
      </c>
      <c r="C18" s="74">
        <v>324926</v>
      </c>
      <c r="D18" s="74">
        <v>242510</v>
      </c>
    </row>
    <row r="19" spans="1:4" ht="12.75">
      <c r="A19" s="82">
        <v>2</v>
      </c>
      <c r="B19" s="75" t="s">
        <v>113</v>
      </c>
      <c r="C19" s="74">
        <v>-87831</v>
      </c>
      <c r="D19" s="74">
        <v>-58356</v>
      </c>
    </row>
    <row r="20" spans="1:4" ht="38.25">
      <c r="A20" s="82">
        <v>3</v>
      </c>
      <c r="B20" s="13" t="s">
        <v>142</v>
      </c>
      <c r="C20" s="14">
        <f>C18+C19</f>
        <v>237095</v>
      </c>
      <c r="D20" s="14">
        <f>D18+D19</f>
        <v>184154</v>
      </c>
    </row>
    <row r="21" spans="1:4" ht="25.5">
      <c r="A21" s="82">
        <v>4</v>
      </c>
      <c r="B21" s="75" t="s">
        <v>141</v>
      </c>
      <c r="C21" s="9">
        <v>-1472</v>
      </c>
      <c r="D21" s="9">
        <v>18928</v>
      </c>
    </row>
    <row r="22" spans="1:4" ht="12.75">
      <c r="A22" s="82">
        <v>5</v>
      </c>
      <c r="B22" s="78" t="s">
        <v>117</v>
      </c>
      <c r="C22" s="14">
        <f>C20+C21</f>
        <v>235623</v>
      </c>
      <c r="D22" s="14">
        <f>D20+D21</f>
        <v>203082</v>
      </c>
    </row>
    <row r="23" spans="1:4" ht="28.5" customHeight="1">
      <c r="A23" s="82">
        <v>6</v>
      </c>
      <c r="B23" s="75" t="s">
        <v>114</v>
      </c>
      <c r="C23" s="74">
        <v>62603</v>
      </c>
      <c r="D23" s="74">
        <v>44270</v>
      </c>
    </row>
    <row r="24" spans="1:4" ht="12.75">
      <c r="A24" s="82">
        <v>7</v>
      </c>
      <c r="B24" s="75" t="s">
        <v>115</v>
      </c>
      <c r="C24" s="74">
        <v>111693</v>
      </c>
      <c r="D24" s="74">
        <v>94969</v>
      </c>
    </row>
    <row r="25" spans="1:4" ht="12.75">
      <c r="A25" s="82">
        <v>8</v>
      </c>
      <c r="B25" s="75" t="s">
        <v>116</v>
      </c>
      <c r="C25" s="74">
        <v>-119</v>
      </c>
      <c r="D25" s="74">
        <v>-3329</v>
      </c>
    </row>
    <row r="26" spans="1:4" ht="25.5">
      <c r="A26" s="82">
        <v>9</v>
      </c>
      <c r="B26" s="75" t="s">
        <v>121</v>
      </c>
      <c r="C26" s="74">
        <v>-25912</v>
      </c>
      <c r="D26" s="74">
        <v>-33815</v>
      </c>
    </row>
    <row r="27" spans="1:4" ht="12.75">
      <c r="A27" s="82">
        <v>10</v>
      </c>
      <c r="B27" s="75" t="s">
        <v>79</v>
      </c>
      <c r="C27" s="74">
        <v>15363</v>
      </c>
      <c r="D27" s="74">
        <v>12555</v>
      </c>
    </row>
    <row r="28" spans="1:4" ht="12.75">
      <c r="A28" s="82">
        <v>11</v>
      </c>
      <c r="B28" s="78" t="s">
        <v>118</v>
      </c>
      <c r="C28" s="14">
        <f>SUM(C23:C27)</f>
        <v>163628</v>
      </c>
      <c r="D28" s="14">
        <f>SUM(D23:D27)</f>
        <v>114650</v>
      </c>
    </row>
    <row r="29" spans="1:4" ht="12.75">
      <c r="A29" s="82">
        <v>12</v>
      </c>
      <c r="B29" s="13" t="s">
        <v>119</v>
      </c>
      <c r="C29" s="14">
        <f>C22+C28</f>
        <v>399251</v>
      </c>
      <c r="D29" s="14">
        <f>D22+D28</f>
        <v>317732</v>
      </c>
    </row>
    <row r="30" spans="1:4" ht="12.75">
      <c r="A30" s="82">
        <v>13</v>
      </c>
      <c r="B30" s="13" t="s">
        <v>120</v>
      </c>
      <c r="C30" s="14">
        <v>-308477</v>
      </c>
      <c r="D30" s="14">
        <v>-247042</v>
      </c>
    </row>
    <row r="31" spans="1:4" ht="12.75">
      <c r="A31" s="82">
        <v>16</v>
      </c>
      <c r="B31" s="13" t="s">
        <v>123</v>
      </c>
      <c r="C31" s="14">
        <f>C29+C30</f>
        <v>90774</v>
      </c>
      <c r="D31" s="14">
        <f>D29+D30</f>
        <v>70690</v>
      </c>
    </row>
    <row r="32" spans="1:4" ht="12.75">
      <c r="A32" s="82">
        <v>17</v>
      </c>
      <c r="B32" s="10" t="s">
        <v>99</v>
      </c>
      <c r="C32" s="9">
        <v>-10720</v>
      </c>
      <c r="D32" s="9">
        <v>-8091</v>
      </c>
    </row>
    <row r="33" spans="1:4" ht="12.75">
      <c r="A33" s="82">
        <v>18</v>
      </c>
      <c r="B33" s="10" t="s">
        <v>93</v>
      </c>
      <c r="C33" s="9">
        <v>0</v>
      </c>
      <c r="D33" s="9">
        <v>-280</v>
      </c>
    </row>
    <row r="34" spans="1:4" ht="13.5" thickBot="1">
      <c r="A34" s="82">
        <v>19</v>
      </c>
      <c r="B34" s="13" t="s">
        <v>122</v>
      </c>
      <c r="C34" s="102">
        <f>C31+C32+C33</f>
        <v>80054</v>
      </c>
      <c r="D34" s="102">
        <f>D31+D32+D33</f>
        <v>62319</v>
      </c>
    </row>
    <row r="35" spans="1:4" ht="13.5" thickBot="1">
      <c r="A35" s="87">
        <v>20</v>
      </c>
      <c r="B35" s="89" t="s">
        <v>96</v>
      </c>
      <c r="C35" s="67">
        <f>C34/84049179*1000</f>
        <v>0.9524661745952332</v>
      </c>
      <c r="D35" s="103">
        <f>D34/32182352*1000</f>
        <v>1.9364339809595021</v>
      </c>
    </row>
    <row r="36" spans="1:4" ht="12.75">
      <c r="A36" s="139"/>
      <c r="B36" s="140"/>
      <c r="C36" s="141"/>
      <c r="D36" s="142"/>
    </row>
    <row r="37" spans="1:4" ht="12.75">
      <c r="A37" s="139"/>
      <c r="B37" s="140"/>
      <c r="C37" s="141"/>
      <c r="D37" s="142"/>
    </row>
    <row r="38" ht="12.75">
      <c r="B38" s="143" t="s">
        <v>138</v>
      </c>
    </row>
    <row r="39" spans="2:4" ht="15">
      <c r="B39" s="138" t="s">
        <v>139</v>
      </c>
      <c r="C39" s="16"/>
      <c r="D39" s="138" t="s">
        <v>140</v>
      </c>
    </row>
    <row r="40" spans="2:4" ht="15">
      <c r="B40" s="138"/>
      <c r="C40" s="16"/>
      <c r="D40" s="138"/>
    </row>
    <row r="43" spans="2:4" ht="12.75">
      <c r="B43" t="s">
        <v>108</v>
      </c>
      <c r="D43" t="s">
        <v>110</v>
      </c>
    </row>
    <row r="46" ht="12.75">
      <c r="B46" t="s">
        <v>143</v>
      </c>
    </row>
  </sheetData>
  <sheetProtection/>
  <mergeCells count="2">
    <mergeCell ref="A15:A16"/>
    <mergeCell ref="B15:B16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k_botosheva</cp:lastModifiedBy>
  <cp:lastPrinted>2011-09-01T10:21:26Z</cp:lastPrinted>
  <dcterms:created xsi:type="dcterms:W3CDTF">2008-07-24T13:39:08Z</dcterms:created>
  <dcterms:modified xsi:type="dcterms:W3CDTF">2011-09-02T04:12:22Z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