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<sst xmlns="http://schemas.openxmlformats.org/spreadsheetml/2006/main" count="177" uniqueCount="137">
  <si>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</si>
  <si>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</si>
  <si>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</si>
  <si>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</si>
  <si>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</si>
  <si>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</si>
  <si>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</si>
  <si>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</si>
  <si>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</si>
  <si>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</si>
  <si>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</si>
  <si>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</si>
  <si>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</si>
  <si>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</si>
  <si>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</si>
  <si>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</si>
  <si>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</si>
  <si>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</si>
  <si>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</si>
  <si>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</si>
  <si>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</si>
  <si>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</si>
  <si>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</si>
  <si>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</si>
  <si>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</si>
  <si>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</si>
  <si>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</si>
  <si>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</si>
  <si>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</si>
  <si>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</si>
  <si>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</si>
  <si>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</si>
  <si>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</si>
  <si>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</si>
  <si>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</si>
  <si>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</si>
  <si>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</si>
  <si>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</si>
  <si>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</si>
  <si>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</si>
  <si>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</si>
  <si>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</si>
  <si>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</si>
  <si>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</si>
  <si>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</si>
  <si>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</si>
  <si>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</si>
  <si>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</si>
  <si>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</si>
  <si>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</si>
  <si>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</si>
  <si>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</si>
  <si>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</si>
  <si>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</si>
  <si>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</si>
  <si>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</si>
  <si>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</si>
  <si>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</si>
  <si>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</si>
  <si>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</si>
  <si>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</si>
  <si>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</si>
  <si>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</si>
  <si>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</si>
  <si>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</si>
  <si>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</si>
  <si>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</si>
  <si>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</si>
  <si>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ОТЧЕТ О ПРИБЫЛЯХ И УБЫТКАХ на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</si>
  <si>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</si>
  <si>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</si>
  <si>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</si>
  <si>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</si>
  <si>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</si>
  <si>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</si>
  <si>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</si>
  <si>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</si>
  <si>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</si>
  <si>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</si>
  <si>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</si>
  <si>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</si>
  <si>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</si>
  <si>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</si>
  <si>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</si>
  <si>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</si>
  <si>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</si>
  <si>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</si>
  <si>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</si>
  <si>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</si>
  <si>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</si>
  <si>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</si>
  <si>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</si>
  <si>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</si>
  <si>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</si>
  <si>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</si>
  <si>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</si>
  <si>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</si>
  <si>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</si>
  <si>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</si>
  <si>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</si>
  <si>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</si>
  <si>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</si>
  <si>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</si>
  <si>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</si>
  <si>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</si>
  <si>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</si>
  <si>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</si>
  <si>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</si>
  <si>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</si>
  <si>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</si>
  <si>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</si>
  <si>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</si>
  <si>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</si>
  <si>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</si>
  <si>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</si>
  <si>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</si>
  <si>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</si>
  <si>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</si>
  <si>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</si>
  <si>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</si>
  <si>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</si>
  <si>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</si>
  <si>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</si>
  <si>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</si>
  <si>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</si>
  <si>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</si>
  <si>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</si>
  <si>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</si>
  <si>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</si>
  <si>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</si>
  <si>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</si>
  <si>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01 августа 2010 года</t>
  </si>
  <si>
    <t>01 августа  2010 года</t>
  </si>
  <si>
    <t>Председатель  Правления</t>
  </si>
  <si>
    <t>Качкеев М.Р.</t>
  </si>
  <si>
    <t>Багрий К.Л.</t>
  </si>
  <si>
    <t>Председатель Правления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</si>
</sst>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67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1" fillId="0" borderId="8" xfId="0" applyFont="1" applyBorder="1" applyAlignment="1">
      <alignment wrapText="1"/>
    </xf>
    <xf numFmtId="167" fontId="1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wrapText="1"/>
    </xf>
    <xf numFmtId="167" fontId="0" fillId="0" borderId="8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7" xfId="0" applyNumberFormat="1" applyBorder="1" applyAlignment="1">
      <alignment horizontal="right" vertical="top"/>
    </xf>
    <xf numFmtId="38" fontId="0" fillId="0" borderId="8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8" xfId="0" applyBorder="1" applyAlignment="1">
      <alignment/>
    </xf>
    <xf numFmtId="16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8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6" fontId="9" fillId="0" borderId="7" xfId="0" applyNumberFormat="1" applyFont="1" applyBorder="1" applyAlignment="1">
      <alignment horizontal="right" vertical="top"/>
    </xf>
    <xf numFmtId="167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7" xfId="0" applyNumberFormat="1" applyBorder="1" applyAlignment="1">
      <alignment vertical="top"/>
    </xf>
    <xf numFmtId="167" fontId="0" fillId="2" borderId="7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70" fontId="4" fillId="0" borderId="9" xfId="0" applyNumberFormat="1" applyFont="1" applyBorder="1" applyAlignment="1">
      <alignment horizontal="center" vertical="top" wrapText="1"/>
    </xf>
    <xf numFmtId="170" fontId="4" fillId="0" borderId="8" xfId="0" applyNumberFormat="1" applyFont="1" applyBorder="1" applyAlignment="1">
      <alignment horizontal="center" vertical="top" wrapText="1"/>
    </xf>
    <xf numFmtId="170" fontId="3" fillId="0" borderId="9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="75" zoomScaleNormal="75" zoomScaleSheetLayoutView="75" workbookViewId="0" topLeftCell="A55">
      <selection activeCell="D87" sqref="D87"/>
    </sheetView>
  </sheetViews>
  <sheetFormatPr defaultColWidth="9.00390625" defaultRowHeight="12.75"/>
  <cols>
    <col min="1" max="1" width="5.375" style="49" customWidth="1"/>
    <col min="2" max="2" width="84.25390625" style="49" customWidth="1"/>
    <col min="3" max="3" width="21.75390625" style="49" customWidth="1"/>
    <col min="4" max="4" width="24.875" style="49" customWidth="1"/>
    <col min="5" max="5" width="9.875" style="49" customWidth="1"/>
    <col min="6" max="6" width="9.125" style="49" customWidth="1"/>
    <col min="7" max="7" width="9.25390625" style="49" bestFit="1" customWidth="1"/>
    <col min="8" max="16384" width="9.125" style="49" customWidth="1"/>
  </cols>
  <sheetData>
    <row r="1" ht="15.75">
      <c r="D1" s="50" t="s">
        <v>0</v>
      </c>
    </row>
    <row r="2" ht="15">
      <c r="D2" s="51" t="s">
        <v>1</v>
      </c>
    </row>
    <row r="3" ht="15">
      <c r="D3" s="51" t="s">
        <v>2</v>
      </c>
    </row>
    <row r="4" ht="3.75" customHeight="1">
      <c r="D4" s="51"/>
    </row>
    <row r="5" ht="15.75">
      <c r="D5" s="50" t="s">
        <v>3</v>
      </c>
    </row>
    <row r="6" ht="15.75">
      <c r="D6" s="50"/>
    </row>
    <row r="7" spans="1:4" ht="15.75">
      <c r="A7" s="52" t="s">
        <v>4</v>
      </c>
      <c r="B7" s="53"/>
      <c r="C7" s="53"/>
      <c r="D7" s="52"/>
    </row>
    <row r="8" spans="1:4" ht="15.75">
      <c r="A8" s="52" t="s">
        <v>5</v>
      </c>
      <c r="B8" s="53"/>
      <c r="C8" s="53"/>
      <c r="D8" s="52"/>
    </row>
    <row r="9" spans="1:4" ht="15.75">
      <c r="A9" s="48"/>
      <c r="B9" s="53" t="s">
        <v>131</v>
      </c>
      <c r="C9" s="53"/>
      <c r="D9" s="53"/>
    </row>
    <row r="10" spans="1:4" ht="15.75">
      <c r="A10" s="54" t="s">
        <v>6</v>
      </c>
      <c r="B10" s="53"/>
      <c r="C10" s="53"/>
      <c r="D10" s="53"/>
    </row>
    <row r="11" spans="1:4" ht="15.75">
      <c r="A11" s="52"/>
      <c r="B11" s="53"/>
      <c r="C11" s="53"/>
      <c r="D11" s="53"/>
    </row>
    <row r="12" ht="0.75" customHeight="1">
      <c r="A12" s="55"/>
    </row>
    <row r="13" ht="15" hidden="1">
      <c r="B13" s="49" t="s">
        <v>7</v>
      </c>
    </row>
    <row r="14" ht="15">
      <c r="A14" s="49" t="s">
        <v>8</v>
      </c>
    </row>
    <row r="15" ht="15.75" thickBot="1"/>
    <row r="16" spans="1:4" ht="19.5" customHeight="1">
      <c r="A16" s="122" t="s">
        <v>9</v>
      </c>
      <c r="B16" s="124" t="s">
        <v>10</v>
      </c>
      <c r="C16" s="57" t="s">
        <v>11</v>
      </c>
      <c r="D16" s="56" t="s">
        <v>37</v>
      </c>
    </row>
    <row r="17" spans="1:4" ht="16.5" thickBot="1">
      <c r="A17" s="123"/>
      <c r="B17" s="125"/>
      <c r="C17" s="118">
        <v>40360</v>
      </c>
      <c r="D17" s="119">
        <v>39995</v>
      </c>
    </row>
    <row r="18" spans="1:4" ht="15.75">
      <c r="A18" s="57"/>
      <c r="B18" s="58"/>
      <c r="C18" s="58"/>
      <c r="D18" s="59"/>
    </row>
    <row r="19" spans="1:4" ht="16.5" thickBot="1">
      <c r="A19" s="60" t="s">
        <v>12</v>
      </c>
      <c r="B19" s="61"/>
      <c r="C19" s="62"/>
      <c r="D19" s="63"/>
    </row>
    <row r="20" spans="1:4" ht="15.75">
      <c r="A20" s="64"/>
      <c r="B20" s="65"/>
      <c r="C20" s="66"/>
      <c r="D20" s="66"/>
    </row>
    <row r="21" spans="1:4" ht="15">
      <c r="A21" s="67">
        <v>1</v>
      </c>
      <c r="B21" s="68" t="s">
        <v>13</v>
      </c>
      <c r="C21" s="69">
        <v>341015</v>
      </c>
      <c r="D21" s="69">
        <v>290493</v>
      </c>
    </row>
    <row r="22" spans="1:4" ht="15">
      <c r="A22" s="67">
        <v>2</v>
      </c>
      <c r="B22" s="68" t="s">
        <v>14</v>
      </c>
      <c r="C22" s="69">
        <v>317272</v>
      </c>
      <c r="D22" s="69">
        <v>63434</v>
      </c>
    </row>
    <row r="23" spans="1:4" ht="15">
      <c r="A23" s="67">
        <v>3</v>
      </c>
      <c r="B23" s="68" t="s">
        <v>15</v>
      </c>
      <c r="C23" s="69">
        <v>309407</v>
      </c>
      <c r="D23" s="69">
        <v>516834</v>
      </c>
    </row>
    <row r="24" spans="1:4" ht="15">
      <c r="A24" s="67">
        <v>4</v>
      </c>
      <c r="B24" s="68" t="s">
        <v>16</v>
      </c>
      <c r="C24" s="69">
        <v>0</v>
      </c>
      <c r="D24" s="69"/>
    </row>
    <row r="25" spans="1:4" ht="15">
      <c r="A25" s="67">
        <v>5</v>
      </c>
      <c r="B25" s="68" t="s">
        <v>17</v>
      </c>
      <c r="C25" s="69">
        <v>0</v>
      </c>
      <c r="D25" s="69"/>
    </row>
    <row r="26" spans="1:4" ht="15">
      <c r="A26" s="67">
        <v>6</v>
      </c>
      <c r="B26" s="68" t="s">
        <v>18</v>
      </c>
      <c r="C26" s="69">
        <v>60960</v>
      </c>
      <c r="D26" s="69"/>
    </row>
    <row r="27" spans="1:4" ht="15.75">
      <c r="A27" s="67">
        <v>7</v>
      </c>
      <c r="B27" s="70" t="s">
        <v>19</v>
      </c>
      <c r="C27" s="71">
        <f>C21+C22+C23+C24+C25+C26</f>
        <v>1028654</v>
      </c>
      <c r="D27" s="71">
        <f>D21+D22+D23+D24+D26</f>
        <v>870761</v>
      </c>
    </row>
    <row r="28" spans="1:4" ht="19.5" customHeight="1">
      <c r="A28" s="67"/>
      <c r="B28" s="72"/>
      <c r="C28" s="69"/>
      <c r="D28" s="69"/>
    </row>
    <row r="29" spans="1:4" ht="15">
      <c r="A29" s="73">
        <v>8</v>
      </c>
      <c r="B29" s="74" t="s">
        <v>20</v>
      </c>
      <c r="C29" s="75"/>
      <c r="D29" s="75"/>
    </row>
    <row r="30" spans="1:4" ht="15">
      <c r="A30" s="73">
        <v>9</v>
      </c>
      <c r="B30" s="74" t="s">
        <v>21</v>
      </c>
      <c r="C30" s="75"/>
      <c r="D30" s="75"/>
    </row>
    <row r="31" spans="1:4" ht="30">
      <c r="A31" s="73">
        <v>10</v>
      </c>
      <c r="B31" s="74" t="s">
        <v>22</v>
      </c>
      <c r="C31" s="75"/>
      <c r="D31" s="75"/>
    </row>
    <row r="32" spans="1:4" ht="15">
      <c r="A32" s="73">
        <v>11</v>
      </c>
      <c r="B32" s="74" t="s">
        <v>23</v>
      </c>
      <c r="C32" s="75">
        <v>3222</v>
      </c>
      <c r="D32" s="75">
        <v>3222</v>
      </c>
    </row>
    <row r="33" spans="1:4" ht="30">
      <c r="A33" s="67">
        <v>12</v>
      </c>
      <c r="B33" s="72" t="s">
        <v>24</v>
      </c>
      <c r="C33" s="69">
        <v>69572</v>
      </c>
      <c r="D33" s="69">
        <v>86997</v>
      </c>
    </row>
    <row r="34" spans="1:4" ht="30">
      <c r="A34" s="73">
        <v>13</v>
      </c>
      <c r="B34" s="76" t="s">
        <v>25</v>
      </c>
      <c r="C34" s="75"/>
      <c r="D34" s="75"/>
    </row>
    <row r="35" spans="1:4" ht="15">
      <c r="A35" s="67">
        <v>14</v>
      </c>
      <c r="B35" s="68" t="s">
        <v>26</v>
      </c>
      <c r="C35" s="69"/>
      <c r="D35" s="69">
        <v>21758</v>
      </c>
    </row>
    <row r="36" spans="1:4" ht="15">
      <c r="A36" s="67">
        <v>15</v>
      </c>
      <c r="B36" s="68" t="s">
        <v>27</v>
      </c>
      <c r="C36" s="69">
        <v>1655724</v>
      </c>
      <c r="D36" s="69">
        <v>1235771</v>
      </c>
    </row>
    <row r="37" spans="1:4" ht="15">
      <c r="A37" s="67">
        <v>16</v>
      </c>
      <c r="B37" s="68" t="s">
        <v>28</v>
      </c>
      <c r="C37" s="69">
        <v>-142532</v>
      </c>
      <c r="D37" s="69">
        <v>-154341</v>
      </c>
    </row>
    <row r="38" spans="1:4" ht="15">
      <c r="A38" s="67">
        <v>17</v>
      </c>
      <c r="B38" s="77" t="s">
        <v>29</v>
      </c>
      <c r="C38" s="78">
        <f>C36+C37</f>
        <v>1513192</v>
      </c>
      <c r="D38" s="78">
        <f>D36+D37</f>
        <v>1081430</v>
      </c>
    </row>
    <row r="39" spans="1:4" ht="15">
      <c r="A39" s="67">
        <v>18</v>
      </c>
      <c r="B39" s="68" t="s">
        <v>30</v>
      </c>
      <c r="C39" s="69">
        <v>100276</v>
      </c>
      <c r="D39" s="69">
        <v>81208</v>
      </c>
    </row>
    <row r="40" spans="1:4" ht="15">
      <c r="A40" s="67">
        <v>19</v>
      </c>
      <c r="B40" s="68" t="s">
        <v>31</v>
      </c>
      <c r="C40" s="69">
        <v>30910</v>
      </c>
      <c r="D40" s="69">
        <v>418</v>
      </c>
    </row>
    <row r="41" spans="1:4" ht="15">
      <c r="A41" s="67">
        <v>20</v>
      </c>
      <c r="B41" s="68" t="s">
        <v>32</v>
      </c>
      <c r="C41" s="69">
        <v>3701</v>
      </c>
      <c r="D41" s="69">
        <v>3332</v>
      </c>
    </row>
    <row r="42" spans="1:4" ht="15">
      <c r="A42" s="67">
        <v>21</v>
      </c>
      <c r="B42" s="68" t="s">
        <v>33</v>
      </c>
      <c r="C42" s="75">
        <v>0</v>
      </c>
      <c r="D42" s="75"/>
    </row>
    <row r="43" spans="1:4" ht="15">
      <c r="A43" s="67">
        <v>22</v>
      </c>
      <c r="B43" s="68" t="s">
        <v>34</v>
      </c>
      <c r="C43" s="69">
        <v>21494</v>
      </c>
      <c r="D43" s="69">
        <v>15423</v>
      </c>
    </row>
    <row r="44" spans="1:4" ht="15.75" thickBot="1">
      <c r="A44" s="67">
        <v>23</v>
      </c>
      <c r="B44" s="68" t="s">
        <v>35</v>
      </c>
      <c r="C44" s="79">
        <v>641447</v>
      </c>
      <c r="D44" s="79">
        <v>340093</v>
      </c>
    </row>
    <row r="45" spans="1:4" ht="2.25" customHeight="1">
      <c r="A45" s="80"/>
      <c r="B45" s="81"/>
      <c r="C45" s="82"/>
      <c r="D45" s="82">
        <f>D27+D32+D33+D38+D39+D40+D41+D43+D44</f>
        <v>2482884</v>
      </c>
    </row>
    <row r="46" spans="1:4" ht="16.5" thickBot="1">
      <c r="A46" s="67">
        <v>24</v>
      </c>
      <c r="B46" s="70" t="s">
        <v>36</v>
      </c>
      <c r="C46" s="71">
        <f>C27+C32+C33+C38+C39+C40+C41+C43+C44+C35</f>
        <v>3412468</v>
      </c>
      <c r="D46" s="71">
        <f>D27+D32+D33+D35+D38+D39+D40+D41+D43+D44</f>
        <v>2504642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2" t="s">
        <v>9</v>
      </c>
      <c r="B49" s="124" t="s">
        <v>10</v>
      </c>
      <c r="C49" s="57" t="s">
        <v>11</v>
      </c>
      <c r="D49" s="56" t="s">
        <v>37</v>
      </c>
    </row>
    <row r="50" spans="1:4" ht="16.5" thickBot="1">
      <c r="A50" s="123"/>
      <c r="B50" s="125"/>
      <c r="C50" s="118">
        <v>40360</v>
      </c>
      <c r="D50" s="119">
        <v>39995</v>
      </c>
    </row>
    <row r="51" spans="1:4" ht="0.75" customHeight="1" thickBot="1">
      <c r="A51" s="89" t="s">
        <v>38</v>
      </c>
      <c r="B51" s="90"/>
      <c r="C51" s="91"/>
      <c r="D51" s="92"/>
    </row>
    <row r="52" spans="1:4" ht="15.75">
      <c r="A52" s="64"/>
      <c r="B52" s="93"/>
      <c r="C52" s="94"/>
      <c r="D52" s="94"/>
    </row>
    <row r="53" spans="1:4" ht="15">
      <c r="A53" s="67">
        <v>25</v>
      </c>
      <c r="B53" s="68" t="s">
        <v>39</v>
      </c>
      <c r="C53" s="69">
        <v>1322198</v>
      </c>
      <c r="D53" s="69">
        <v>986682</v>
      </c>
    </row>
    <row r="54" spans="1:4" ht="15">
      <c r="A54" s="67">
        <v>26</v>
      </c>
      <c r="B54" s="68" t="s">
        <v>120</v>
      </c>
      <c r="C54" s="69">
        <v>0</v>
      </c>
      <c r="D54" s="69"/>
    </row>
    <row r="55" spans="1:4" ht="15">
      <c r="A55" s="67">
        <v>27</v>
      </c>
      <c r="B55" s="68" t="s">
        <v>40</v>
      </c>
      <c r="C55" s="69">
        <v>561673</v>
      </c>
      <c r="D55" s="69">
        <v>344761</v>
      </c>
    </row>
    <row r="56" spans="1:4" ht="15">
      <c r="A56" s="67">
        <v>28</v>
      </c>
      <c r="B56" s="68" t="s">
        <v>41</v>
      </c>
      <c r="C56" s="69">
        <v>168980</v>
      </c>
      <c r="D56" s="69">
        <v>50487</v>
      </c>
    </row>
    <row r="57" spans="1:4" ht="15">
      <c r="A57" s="67">
        <v>29</v>
      </c>
      <c r="B57" s="68" t="s">
        <v>42</v>
      </c>
      <c r="C57" s="69">
        <v>5310</v>
      </c>
      <c r="D57" s="69">
        <v>50</v>
      </c>
    </row>
    <row r="58" spans="1:4" ht="15.75">
      <c r="A58" s="67">
        <v>30</v>
      </c>
      <c r="B58" s="70" t="s">
        <v>43</v>
      </c>
      <c r="C58" s="71">
        <f>C53+C55+C56+C57+C54</f>
        <v>2058161</v>
      </c>
      <c r="D58" s="71">
        <f>D53+D55+D56+D57+D54</f>
        <v>1381980</v>
      </c>
    </row>
    <row r="59" spans="1:3" ht="15">
      <c r="A59" s="67">
        <v>31</v>
      </c>
      <c r="B59" s="72" t="s">
        <v>124</v>
      </c>
      <c r="C59" s="69">
        <v>229</v>
      </c>
    </row>
    <row r="60" spans="1:4" ht="15">
      <c r="A60" s="67">
        <v>32</v>
      </c>
      <c r="B60" s="68" t="s">
        <v>44</v>
      </c>
      <c r="C60" s="69">
        <v>203378</v>
      </c>
      <c r="D60" s="69">
        <v>237194</v>
      </c>
    </row>
    <row r="61" spans="1:4" ht="15">
      <c r="A61" s="67">
        <v>33</v>
      </c>
      <c r="B61" s="68" t="s">
        <v>45</v>
      </c>
      <c r="C61" s="69">
        <v>0</v>
      </c>
      <c r="D61" s="69">
        <v>0</v>
      </c>
    </row>
    <row r="62" spans="1:4" ht="15">
      <c r="A62" s="67">
        <v>34</v>
      </c>
      <c r="B62" s="68" t="s">
        <v>46</v>
      </c>
      <c r="C62" s="69">
        <v>931</v>
      </c>
      <c r="D62" s="69">
        <v>2603</v>
      </c>
    </row>
    <row r="63" spans="1:4" ht="30">
      <c r="A63" s="67">
        <v>35</v>
      </c>
      <c r="B63" s="68" t="s">
        <v>121</v>
      </c>
      <c r="C63" s="69">
        <v>168813</v>
      </c>
      <c r="D63" s="69">
        <v>187190</v>
      </c>
    </row>
    <row r="64" spans="1:4" ht="15">
      <c r="A64" s="67">
        <v>36</v>
      </c>
      <c r="B64" s="68" t="s">
        <v>47</v>
      </c>
      <c r="C64" s="69">
        <v>11020</v>
      </c>
      <c r="D64" s="69">
        <v>21520</v>
      </c>
    </row>
    <row r="65" spans="1:4" ht="15">
      <c r="A65" s="67">
        <v>37</v>
      </c>
      <c r="B65" s="68" t="s">
        <v>48</v>
      </c>
      <c r="C65" s="69">
        <v>44572</v>
      </c>
      <c r="D65" s="69">
        <v>8136</v>
      </c>
    </row>
    <row r="66" spans="1:4" ht="15">
      <c r="A66" s="67">
        <v>38</v>
      </c>
      <c r="B66" s="68" t="s">
        <v>49</v>
      </c>
      <c r="C66" s="69">
        <v>646</v>
      </c>
      <c r="D66" s="69">
        <v>3159</v>
      </c>
    </row>
    <row r="67" spans="1:4" ht="15">
      <c r="A67" s="67">
        <v>39</v>
      </c>
      <c r="B67" s="68" t="s">
        <v>50</v>
      </c>
      <c r="C67" s="69">
        <v>446626</v>
      </c>
      <c r="D67" s="69">
        <v>251795</v>
      </c>
    </row>
    <row r="68" spans="1:4" ht="15" customHeight="1" thickBot="1">
      <c r="A68" s="83">
        <v>40</v>
      </c>
      <c r="B68" s="95" t="s">
        <v>51</v>
      </c>
      <c r="C68" s="85"/>
      <c r="D68" s="85"/>
    </row>
    <row r="69" spans="1:4" ht="15" hidden="1">
      <c r="A69" s="80"/>
      <c r="B69" s="81"/>
      <c r="C69" s="82"/>
      <c r="D69" s="82"/>
    </row>
    <row r="70" spans="1:4" ht="17.25" customHeight="1" thickBot="1">
      <c r="A70" s="67">
        <v>41</v>
      </c>
      <c r="B70" s="70" t="s">
        <v>52</v>
      </c>
      <c r="C70" s="71">
        <f>C58+C60+C61+C62+C63+C64+C65+C66+C67+C59</f>
        <v>2934376</v>
      </c>
      <c r="D70" s="71">
        <f>D58+D61+D62+D63+D64+D65+D66+D67+D60</f>
        <v>2093577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123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0" t="s">
        <v>53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7">
        <v>43</v>
      </c>
      <c r="B76" s="68" t="s">
        <v>54</v>
      </c>
      <c r="C76" s="69">
        <v>160862</v>
      </c>
      <c r="D76" s="69">
        <v>160862</v>
      </c>
    </row>
    <row r="77" spans="1:4" ht="15">
      <c r="A77" s="67">
        <v>44</v>
      </c>
      <c r="B77" s="68" t="s">
        <v>55</v>
      </c>
      <c r="C77" s="69">
        <v>50</v>
      </c>
      <c r="D77" s="69">
        <v>50</v>
      </c>
    </row>
    <row r="78" spans="1:4" ht="15">
      <c r="A78" s="67">
        <v>45</v>
      </c>
      <c r="B78" s="68" t="s">
        <v>56</v>
      </c>
      <c r="C78" s="69">
        <v>0</v>
      </c>
      <c r="D78" s="69"/>
    </row>
    <row r="79" spans="1:4" ht="15">
      <c r="A79" s="67">
        <v>46</v>
      </c>
      <c r="B79" s="68" t="s">
        <v>57</v>
      </c>
      <c r="C79" s="69">
        <v>259334</v>
      </c>
      <c r="D79" s="69"/>
    </row>
    <row r="80" spans="1:4" ht="15">
      <c r="A80" s="67">
        <v>47</v>
      </c>
      <c r="B80" s="68" t="s">
        <v>58</v>
      </c>
      <c r="C80" s="69">
        <v>0</v>
      </c>
      <c r="D80" s="69"/>
    </row>
    <row r="81" spans="1:4" ht="15">
      <c r="A81" s="67">
        <v>48</v>
      </c>
      <c r="B81" s="68" t="s">
        <v>59</v>
      </c>
      <c r="C81" s="69">
        <v>3096</v>
      </c>
      <c r="D81" s="69">
        <v>3997</v>
      </c>
    </row>
    <row r="82" spans="1:4" ht="15">
      <c r="A82" s="67">
        <v>49</v>
      </c>
      <c r="B82" s="68" t="s">
        <v>60</v>
      </c>
      <c r="C82" s="69">
        <v>0</v>
      </c>
      <c r="D82" s="69"/>
    </row>
    <row r="83" spans="1:4" ht="15">
      <c r="A83" s="67">
        <v>50</v>
      </c>
      <c r="B83" s="68" t="s">
        <v>61</v>
      </c>
      <c r="C83" s="69">
        <v>0</v>
      </c>
      <c r="D83" s="69"/>
    </row>
    <row r="84" spans="1:4" ht="15">
      <c r="A84" s="67">
        <v>51</v>
      </c>
      <c r="B84" s="68" t="s">
        <v>62</v>
      </c>
      <c r="C84" s="69">
        <v>54750</v>
      </c>
      <c r="D84" s="69">
        <v>246156</v>
      </c>
    </row>
    <row r="85" spans="1:3" ht="15.75" thickBot="1">
      <c r="A85" s="67">
        <v>52</v>
      </c>
      <c r="B85" s="68" t="s">
        <v>63</v>
      </c>
      <c r="C85" s="69"/>
    </row>
    <row r="86" spans="1:4" ht="0.75" customHeight="1">
      <c r="A86" s="80">
        <v>53</v>
      </c>
      <c r="B86" s="81"/>
      <c r="C86" s="82">
        <f>C87</f>
        <v>478092</v>
      </c>
      <c r="D86" s="82"/>
    </row>
    <row r="87" spans="1:4" ht="15.75">
      <c r="A87" s="67">
        <v>53</v>
      </c>
      <c r="B87" s="70" t="s">
        <v>64</v>
      </c>
      <c r="C87" s="71">
        <f>C76+C77+C78+C79+C80+C81+C82+C83+C84</f>
        <v>478092</v>
      </c>
      <c r="D87" s="71">
        <f>D76+D77+D78+D81+D84+D83</f>
        <v>411065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7"/>
      <c r="B89" s="72"/>
      <c r="C89" s="69"/>
      <c r="D89" s="69"/>
    </row>
    <row r="90" spans="1:4" ht="21" customHeight="1">
      <c r="A90" s="67">
        <v>54</v>
      </c>
      <c r="B90" s="70" t="s">
        <v>65</v>
      </c>
      <c r="C90" s="71">
        <f>C70+C87</f>
        <v>3412468</v>
      </c>
      <c r="D90" s="71">
        <f>D70+D87</f>
        <v>2504642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9" t="s">
        <v>136</v>
      </c>
      <c r="D94" s="49" t="s">
        <v>134</v>
      </c>
    </row>
    <row r="96" ht="2.25" customHeight="1"/>
    <row r="97" spans="2:4" ht="15">
      <c r="B97" s="49" t="s">
        <v>129</v>
      </c>
      <c r="D97" s="49" t="s">
        <v>135</v>
      </c>
    </row>
    <row r="99" ht="15">
      <c r="B99" s="111" t="s">
        <v>128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80" workbookViewId="0" topLeftCell="A43">
      <selection activeCell="B72" sqref="B72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2" t="s">
        <v>68</v>
      </c>
      <c r="B6" s="53"/>
      <c r="C6" s="7"/>
      <c r="D6" s="7"/>
    </row>
    <row r="7" spans="1:4" ht="15.75">
      <c r="A7" s="48"/>
      <c r="B7" s="52" t="s">
        <v>132</v>
      </c>
      <c r="C7" s="7"/>
      <c r="D7" s="7"/>
    </row>
    <row r="8" spans="1:4" ht="15.75">
      <c r="A8" s="54" t="str">
        <f>'[1]Ф№1'!A10</f>
        <v>ОАО Коммерческий банк Кыргызстан</v>
      </c>
      <c r="B8" s="53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6" t="s">
        <v>9</v>
      </c>
      <c r="B13" s="128" t="s">
        <v>10</v>
      </c>
      <c r="C13" s="5" t="s">
        <v>11</v>
      </c>
      <c r="D13" s="4" t="s">
        <v>37</v>
      </c>
    </row>
    <row r="14" spans="1:4" ht="13.5" thickBot="1">
      <c r="A14" s="127"/>
      <c r="B14" s="129"/>
      <c r="C14" s="120">
        <v>40360</v>
      </c>
      <c r="D14" s="121">
        <v>39995</v>
      </c>
    </row>
    <row r="15" spans="1:4" ht="12.75">
      <c r="A15" s="8"/>
      <c r="B15" s="9"/>
      <c r="C15" s="9"/>
      <c r="D15" s="10"/>
    </row>
    <row r="16" spans="1:4" ht="13.5" thickBot="1">
      <c r="A16" s="11" t="s">
        <v>69</v>
      </c>
      <c r="B16" s="12"/>
      <c r="C16" s="12"/>
      <c r="D16" s="13"/>
    </row>
    <row r="17" spans="1:4" ht="12.75">
      <c r="A17" s="14"/>
      <c r="B17" s="14"/>
      <c r="C17" s="14"/>
      <c r="D17" s="14"/>
    </row>
    <row r="18" spans="1:4" ht="12.75">
      <c r="A18" s="15">
        <v>1</v>
      </c>
      <c r="B18" s="16" t="s">
        <v>70</v>
      </c>
      <c r="C18" s="17">
        <v>2043</v>
      </c>
      <c r="D18" s="17">
        <v>1739</v>
      </c>
    </row>
    <row r="19" spans="1:4" ht="12.75">
      <c r="A19" s="15">
        <v>2</v>
      </c>
      <c r="B19" s="18" t="s">
        <v>71</v>
      </c>
      <c r="C19" s="17">
        <v>0</v>
      </c>
      <c r="D19" s="17">
        <v>0</v>
      </c>
    </row>
    <row r="20" spans="1:4" ht="12.75">
      <c r="A20" s="15">
        <v>3</v>
      </c>
      <c r="B20" s="18" t="s">
        <v>72</v>
      </c>
      <c r="C20" s="17">
        <v>286</v>
      </c>
      <c r="D20" s="17">
        <v>731</v>
      </c>
    </row>
    <row r="21" spans="1:4" ht="12.75">
      <c r="A21" s="15">
        <v>4</v>
      </c>
      <c r="B21" s="18" t="s">
        <v>73</v>
      </c>
      <c r="C21" s="17">
        <v>0</v>
      </c>
      <c r="D21" s="17">
        <v>0</v>
      </c>
    </row>
    <row r="22" spans="1:4" ht="12.75">
      <c r="A22" s="15">
        <v>5</v>
      </c>
      <c r="B22" s="18" t="s">
        <v>74</v>
      </c>
      <c r="C22" s="17">
        <v>12</v>
      </c>
      <c r="D22" s="17">
        <v>0</v>
      </c>
    </row>
    <row r="23" spans="1:4" ht="12.75">
      <c r="A23" s="15">
        <v>6</v>
      </c>
      <c r="B23" s="18" t="s">
        <v>125</v>
      </c>
      <c r="C23" s="17">
        <v>207344</v>
      </c>
      <c r="D23" s="17">
        <v>149436</v>
      </c>
    </row>
    <row r="24" spans="1:4" ht="13.5" thickBot="1">
      <c r="A24" s="19">
        <v>7</v>
      </c>
      <c r="B24" s="20" t="s">
        <v>75</v>
      </c>
      <c r="C24" s="21">
        <f>SUM(C18:C23)</f>
        <v>209685</v>
      </c>
      <c r="D24" s="21">
        <f>D18+D19+D20+D22+D23+D21</f>
        <v>151906</v>
      </c>
    </row>
    <row r="25" spans="1:4" ht="13.5" thickBot="1">
      <c r="A25" s="22" t="s">
        <v>76</v>
      </c>
      <c r="B25" s="23"/>
      <c r="C25" s="24"/>
      <c r="D25" s="25"/>
    </row>
    <row r="26" spans="1:4" ht="16.5" customHeight="1">
      <c r="A26" s="15">
        <v>8</v>
      </c>
      <c r="B26" s="18" t="s">
        <v>77</v>
      </c>
      <c r="C26" s="17">
        <v>5364</v>
      </c>
      <c r="D26" s="17">
        <v>6205</v>
      </c>
    </row>
    <row r="27" spans="1:4" ht="24.75" customHeight="1">
      <c r="A27" s="15">
        <v>9</v>
      </c>
      <c r="B27" s="18" t="s">
        <v>78</v>
      </c>
      <c r="C27" s="17">
        <v>1576</v>
      </c>
      <c r="D27" s="17">
        <v>1323</v>
      </c>
    </row>
    <row r="28" spans="1:4" ht="12.75">
      <c r="A28" s="15">
        <v>10</v>
      </c>
      <c r="B28" s="18" t="s">
        <v>79</v>
      </c>
      <c r="C28" s="17">
        <v>27306</v>
      </c>
      <c r="D28" s="17">
        <v>17764</v>
      </c>
    </row>
    <row r="29" spans="1:4" ht="12.75">
      <c r="A29" s="15">
        <v>11</v>
      </c>
      <c r="B29" s="18" t="s">
        <v>80</v>
      </c>
      <c r="C29" s="17">
        <v>11201</v>
      </c>
      <c r="D29" s="17">
        <v>3725</v>
      </c>
    </row>
    <row r="30" spans="1:4" ht="25.5">
      <c r="A30" s="15">
        <v>12</v>
      </c>
      <c r="B30" s="18" t="s">
        <v>81</v>
      </c>
      <c r="C30" s="17">
        <v>4955</v>
      </c>
      <c r="D30" s="17">
        <v>5589</v>
      </c>
    </row>
    <row r="31" spans="1:4" ht="12.75">
      <c r="A31" s="15">
        <v>13</v>
      </c>
      <c r="B31" s="27" t="s">
        <v>74</v>
      </c>
      <c r="C31" s="17">
        <v>88</v>
      </c>
      <c r="D31" s="17">
        <v>390</v>
      </c>
    </row>
    <row r="32" spans="1:4" ht="25.5">
      <c r="A32" s="15">
        <v>14</v>
      </c>
      <c r="B32" s="18" t="s">
        <v>82</v>
      </c>
      <c r="C32" s="17">
        <v>20</v>
      </c>
      <c r="D32" s="17">
        <v>73</v>
      </c>
    </row>
    <row r="33" spans="1:4" ht="12.75">
      <c r="A33" s="15">
        <v>15</v>
      </c>
      <c r="B33" s="18" t="s">
        <v>119</v>
      </c>
      <c r="C33" s="17">
        <v>37</v>
      </c>
      <c r="D33" s="17">
        <v>2456</v>
      </c>
    </row>
    <row r="34" spans="1:4" ht="12.75">
      <c r="A34" s="15">
        <v>16</v>
      </c>
      <c r="B34" s="18" t="s">
        <v>83</v>
      </c>
      <c r="C34" s="17">
        <v>135</v>
      </c>
      <c r="D34" s="17">
        <v>435</v>
      </c>
    </row>
    <row r="35" spans="1:4" ht="13.5" thickBot="1">
      <c r="A35" s="19">
        <v>17</v>
      </c>
      <c r="B35" s="20" t="s">
        <v>84</v>
      </c>
      <c r="C35" s="21">
        <f>C26+C27+C28+C29+C30+C31+C32+C34+C33</f>
        <v>50682</v>
      </c>
      <c r="D35" s="21">
        <f>D26+D27+D28+D29+D30+D31+D32+D34+D33</f>
        <v>37960</v>
      </c>
    </row>
    <row r="36" spans="1:4" ht="12.75">
      <c r="A36" s="15">
        <v>18</v>
      </c>
      <c r="B36" s="28" t="s">
        <v>85</v>
      </c>
      <c r="C36" s="29">
        <f>C24-C35</f>
        <v>159003</v>
      </c>
      <c r="D36" s="29">
        <f>D24-D35</f>
        <v>113946</v>
      </c>
    </row>
    <row r="37" spans="1:4" ht="13.5" thickBot="1">
      <c r="A37" s="19">
        <v>19</v>
      </c>
      <c r="B37" s="30" t="s">
        <v>86</v>
      </c>
      <c r="C37" s="31">
        <v>-15833</v>
      </c>
      <c r="D37" s="31">
        <v>1056</v>
      </c>
    </row>
    <row r="38" spans="1:4" ht="13.5" thickBot="1">
      <c r="A38" s="19">
        <v>20</v>
      </c>
      <c r="B38" s="20" t="s">
        <v>87</v>
      </c>
      <c r="C38" s="21">
        <f>C36+C37</f>
        <v>143170</v>
      </c>
      <c r="D38" s="21">
        <f>D36+D37</f>
        <v>115002</v>
      </c>
    </row>
    <row r="39" spans="1:4" ht="13.5" thickBot="1">
      <c r="A39" s="32"/>
      <c r="B39" s="33"/>
      <c r="C39" s="32"/>
      <c r="D39" s="32"/>
    </row>
    <row r="40" spans="1:4" ht="29.25" customHeight="1">
      <c r="A40" s="126" t="s">
        <v>9</v>
      </c>
      <c r="B40" s="128" t="s">
        <v>10</v>
      </c>
      <c r="C40" s="5" t="s">
        <v>117</v>
      </c>
      <c r="D40" s="4" t="s">
        <v>37</v>
      </c>
    </row>
    <row r="41" spans="1:4" ht="13.5" thickBot="1">
      <c r="A41" s="127"/>
      <c r="B41" s="129"/>
      <c r="C41" s="120">
        <v>40360</v>
      </c>
      <c r="D41" s="121">
        <v>39995</v>
      </c>
    </row>
    <row r="42" spans="1:4" ht="13.5" thickBot="1">
      <c r="A42" s="22" t="s">
        <v>88</v>
      </c>
      <c r="B42" s="34"/>
      <c r="C42" s="23"/>
      <c r="D42" s="35"/>
    </row>
    <row r="43" spans="1:4" ht="12.75">
      <c r="A43" s="15">
        <v>21</v>
      </c>
      <c r="B43" s="18" t="s">
        <v>89</v>
      </c>
      <c r="C43" s="17">
        <v>80991</v>
      </c>
      <c r="D43" s="17">
        <v>66966</v>
      </c>
    </row>
    <row r="44" spans="1:4" ht="25.5">
      <c r="A44" s="15">
        <v>22</v>
      </c>
      <c r="B44" s="18" t="s">
        <v>122</v>
      </c>
      <c r="C44" s="17">
        <v>35956</v>
      </c>
      <c r="D44" s="17">
        <v>26014</v>
      </c>
    </row>
    <row r="45" spans="1:4" ht="12.75">
      <c r="A45" s="15">
        <v>23</v>
      </c>
      <c r="B45" s="18" t="s">
        <v>90</v>
      </c>
      <c r="C45" s="17">
        <v>11748</v>
      </c>
      <c r="D45" s="17">
        <v>3741</v>
      </c>
    </row>
    <row r="46" spans="1:4" ht="13.5" thickBot="1">
      <c r="A46" s="19">
        <v>24</v>
      </c>
      <c r="B46" s="20" t="s">
        <v>91</v>
      </c>
      <c r="C46" s="21">
        <f>C43+C44+C45</f>
        <v>128695</v>
      </c>
      <c r="D46" s="21">
        <f>D43+D44+D45</f>
        <v>96721</v>
      </c>
    </row>
    <row r="47" spans="1:4" ht="13.5" thickBot="1">
      <c r="A47" s="22" t="s">
        <v>92</v>
      </c>
      <c r="B47" s="34"/>
      <c r="C47" s="24"/>
      <c r="D47" s="25"/>
    </row>
    <row r="48" spans="1:4" ht="12.75">
      <c r="A48" s="15">
        <v>25</v>
      </c>
      <c r="B48" s="18" t="s">
        <v>93</v>
      </c>
      <c r="C48" s="116">
        <v>124557</v>
      </c>
      <c r="D48" s="17">
        <v>89526</v>
      </c>
    </row>
    <row r="49" spans="1:4" ht="12.75">
      <c r="A49" s="15">
        <v>26</v>
      </c>
      <c r="B49" s="18" t="s">
        <v>94</v>
      </c>
      <c r="C49" s="116">
        <v>14080</v>
      </c>
      <c r="D49" s="17">
        <v>7408</v>
      </c>
    </row>
    <row r="50" spans="1:4" ht="12.75">
      <c r="A50" s="15">
        <v>27</v>
      </c>
      <c r="B50" s="18" t="s">
        <v>95</v>
      </c>
      <c r="C50" s="17">
        <v>30189</v>
      </c>
      <c r="D50" s="17">
        <v>28436</v>
      </c>
    </row>
    <row r="51" spans="1:4" ht="12.75">
      <c r="A51" s="15">
        <v>28</v>
      </c>
      <c r="B51" s="18" t="s">
        <v>96</v>
      </c>
      <c r="C51" s="17">
        <v>33927</v>
      </c>
      <c r="D51" s="17">
        <v>21286</v>
      </c>
    </row>
    <row r="52" spans="1:4" ht="12.75">
      <c r="A52" s="15">
        <v>29</v>
      </c>
      <c r="B52" s="18" t="s">
        <v>97</v>
      </c>
      <c r="C52" s="116">
        <v>341</v>
      </c>
      <c r="D52" s="17">
        <v>477</v>
      </c>
    </row>
    <row r="53" spans="1:4" ht="12.75">
      <c r="A53" s="112">
        <v>30</v>
      </c>
      <c r="B53" s="33" t="s">
        <v>118</v>
      </c>
      <c r="C53" s="117">
        <v>3158</v>
      </c>
      <c r="D53" s="113">
        <v>296</v>
      </c>
    </row>
    <row r="54" spans="1:4" ht="12.75">
      <c r="A54" s="15">
        <v>31</v>
      </c>
      <c r="B54" s="18" t="s">
        <v>98</v>
      </c>
      <c r="C54" s="116">
        <v>9293</v>
      </c>
      <c r="D54" s="17">
        <v>6515</v>
      </c>
    </row>
    <row r="55" spans="1:4" ht="12.75">
      <c r="A55" s="15">
        <v>32</v>
      </c>
      <c r="B55" s="18" t="s">
        <v>99</v>
      </c>
      <c r="C55" s="116">
        <v>1785</v>
      </c>
      <c r="D55" s="17">
        <v>973</v>
      </c>
    </row>
    <row r="56" spans="1:4" ht="13.5" thickBot="1">
      <c r="A56" s="19">
        <v>33</v>
      </c>
      <c r="B56" s="20" t="s">
        <v>100</v>
      </c>
      <c r="C56" s="21">
        <f>C48+C49+C50+C51+C52+C54+C55+C53</f>
        <v>217330</v>
      </c>
      <c r="D56" s="21">
        <f>D48+D49+D50+D51+D52+D54+D55+D53</f>
        <v>154917</v>
      </c>
    </row>
    <row r="57" spans="1:4" ht="26.25" thickBot="1">
      <c r="A57" s="19">
        <v>34</v>
      </c>
      <c r="B57" s="20" t="s">
        <v>101</v>
      </c>
      <c r="C57" s="21">
        <f>C38+C46-C56</f>
        <v>54535</v>
      </c>
      <c r="D57" s="21">
        <f>D38+D46-D56</f>
        <v>56806</v>
      </c>
    </row>
    <row r="58" spans="1:4" ht="13.5" thickBot="1">
      <c r="A58" s="22" t="s">
        <v>102</v>
      </c>
      <c r="B58" s="36"/>
      <c r="C58" s="24"/>
      <c r="D58" s="25"/>
    </row>
    <row r="59" spans="1:4" ht="12.75">
      <c r="A59" s="15">
        <v>35</v>
      </c>
      <c r="B59" s="18" t="s">
        <v>103</v>
      </c>
      <c r="C59" s="17">
        <v>-5616</v>
      </c>
      <c r="D59" s="17">
        <v>-5184</v>
      </c>
    </row>
    <row r="60" spans="1:4" ht="12.75">
      <c r="A60" s="15">
        <v>36</v>
      </c>
      <c r="B60" s="18" t="s">
        <v>104</v>
      </c>
      <c r="C60" s="17">
        <v>-1100</v>
      </c>
      <c r="D60" s="17"/>
    </row>
    <row r="61" spans="1:4" ht="12.75">
      <c r="A61" s="15">
        <v>37</v>
      </c>
      <c r="B61" s="28" t="s">
        <v>105</v>
      </c>
      <c r="C61" s="29">
        <f>C59+C60</f>
        <v>-6716</v>
      </c>
      <c r="D61" s="29">
        <f>D59</f>
        <v>-5184</v>
      </c>
    </row>
    <row r="62" spans="1:4" ht="12.75">
      <c r="A62" s="15">
        <v>38</v>
      </c>
      <c r="B62" s="18" t="s">
        <v>106</v>
      </c>
      <c r="C62" s="17">
        <v>47819</v>
      </c>
      <c r="D62" s="17">
        <f>D57+D61</f>
        <v>51622</v>
      </c>
    </row>
    <row r="63" spans="1:4" ht="12.75">
      <c r="A63" s="15">
        <v>39</v>
      </c>
      <c r="B63" s="18" t="s">
        <v>107</v>
      </c>
      <c r="C63" s="38">
        <v>0</v>
      </c>
      <c r="D63" s="38">
        <v>0</v>
      </c>
    </row>
    <row r="64" spans="1:4" ht="13.5" thickBot="1">
      <c r="A64" s="19">
        <v>39</v>
      </c>
      <c r="B64" s="30" t="s">
        <v>108</v>
      </c>
      <c r="C64" s="39">
        <v>0</v>
      </c>
      <c r="D64" s="39">
        <v>0</v>
      </c>
    </row>
    <row r="65" spans="1:4" ht="15" customHeight="1" thickBot="1">
      <c r="A65" s="106">
        <v>40</v>
      </c>
      <c r="B65" s="107" t="s">
        <v>109</v>
      </c>
      <c r="C65" s="108">
        <f>C62</f>
        <v>47819</v>
      </c>
      <c r="D65" s="108">
        <f>D62</f>
        <v>51622</v>
      </c>
    </row>
    <row r="66" spans="1:4" ht="13.5" thickBot="1">
      <c r="A66" s="109"/>
      <c r="B66" s="109" t="s">
        <v>110</v>
      </c>
      <c r="C66" s="114">
        <f>C65/32182352*1000</f>
        <v>1.4858764828624087</v>
      </c>
      <c r="D66" s="114">
        <f>D65/32182352*1000</f>
        <v>1.60404683908746</v>
      </c>
    </row>
    <row r="69" spans="2:4" ht="12.75">
      <c r="B69" t="s">
        <v>136</v>
      </c>
      <c r="D69" t="s">
        <v>134</v>
      </c>
    </row>
    <row r="72" spans="2:4" ht="12.75">
      <c r="B72" t="s">
        <v>130</v>
      </c>
      <c r="D72" t="s">
        <v>135</v>
      </c>
    </row>
    <row r="74" ht="12.75">
      <c r="B74" s="110" t="s">
        <v>127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6">
      <selection activeCell="E40" sqref="E40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111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112</v>
      </c>
    </row>
    <row r="7" spans="1:4" ht="15.75">
      <c r="A7" s="52" t="s">
        <v>68</v>
      </c>
      <c r="B7" s="53"/>
      <c r="C7" s="7"/>
      <c r="D7" s="7"/>
    </row>
    <row r="8" spans="1:4" ht="15.75">
      <c r="A8" s="48"/>
      <c r="B8" s="52" t="s">
        <v>132</v>
      </c>
      <c r="C8" s="7"/>
      <c r="D8" s="7"/>
    </row>
    <row r="9" spans="1:4" ht="15.75">
      <c r="A9" s="54" t="str">
        <f>'[1]Ф№1'!A10</f>
        <v>ОАО Коммерческий банк Кыргызстан</v>
      </c>
      <c r="B9" s="53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6" t="s">
        <v>9</v>
      </c>
      <c r="B15" s="128" t="s">
        <v>10</v>
      </c>
      <c r="C15" s="5" t="s">
        <v>11</v>
      </c>
      <c r="D15" s="4" t="s">
        <v>37</v>
      </c>
    </row>
    <row r="16" spans="1:4" ht="12.75" customHeight="1" thickBot="1">
      <c r="A16" s="127"/>
      <c r="B16" s="129"/>
      <c r="C16" s="120">
        <v>40360</v>
      </c>
      <c r="D16" s="121">
        <v>39995</v>
      </c>
    </row>
    <row r="17" spans="1:4" ht="12.75">
      <c r="A17" s="26"/>
      <c r="B17" s="37"/>
      <c r="C17" s="43"/>
      <c r="D17" s="43"/>
    </row>
    <row r="18" spans="1:4" ht="13.5" thickBot="1">
      <c r="A18" s="15">
        <v>1</v>
      </c>
      <c r="B18" s="28" t="s">
        <v>75</v>
      </c>
      <c r="C18" s="21">
        <v>209685</v>
      </c>
      <c r="D18" s="29">
        <v>151906</v>
      </c>
    </row>
    <row r="19" spans="1:4" ht="12.75">
      <c r="A19" s="15">
        <v>2</v>
      </c>
      <c r="B19" s="28" t="s">
        <v>84</v>
      </c>
      <c r="C19" s="29">
        <v>50682</v>
      </c>
      <c r="D19" s="29">
        <v>37960</v>
      </c>
    </row>
    <row r="20" spans="1:4" ht="12.75">
      <c r="A20" s="15">
        <v>3</v>
      </c>
      <c r="B20" s="28" t="s">
        <v>85</v>
      </c>
      <c r="C20" s="29">
        <f>C18-C19</f>
        <v>159003</v>
      </c>
      <c r="D20" s="29">
        <f>D18-D19</f>
        <v>113946</v>
      </c>
    </row>
    <row r="21" spans="1:4" ht="12.75">
      <c r="A21" s="15">
        <v>4</v>
      </c>
      <c r="B21" s="18" t="s">
        <v>86</v>
      </c>
      <c r="C21" s="17">
        <v>-15833</v>
      </c>
      <c r="D21" s="17">
        <v>1056</v>
      </c>
    </row>
    <row r="22" spans="1:4" ht="25.5">
      <c r="A22" s="15">
        <v>5</v>
      </c>
      <c r="B22" s="44" t="s">
        <v>113</v>
      </c>
      <c r="C22" s="29">
        <f>C20+C21</f>
        <v>143170</v>
      </c>
      <c r="D22" s="29">
        <f>D20+D21</f>
        <v>115002</v>
      </c>
    </row>
    <row r="23" spans="1:4" ht="12.75">
      <c r="A23" s="15">
        <v>6</v>
      </c>
      <c r="B23" s="44" t="s">
        <v>114</v>
      </c>
      <c r="C23" s="29">
        <v>128695</v>
      </c>
      <c r="D23" s="29">
        <v>96721</v>
      </c>
    </row>
    <row r="24" spans="1:4" ht="13.5" thickBot="1">
      <c r="A24" s="19">
        <v>7</v>
      </c>
      <c r="B24" s="45" t="s">
        <v>115</v>
      </c>
      <c r="C24" s="21">
        <v>217330</v>
      </c>
      <c r="D24" s="21">
        <v>154917</v>
      </c>
    </row>
    <row r="25" spans="1:4" ht="12.75">
      <c r="A25" s="26"/>
      <c r="B25" s="37"/>
      <c r="C25" s="46"/>
      <c r="D25" s="46"/>
    </row>
    <row r="26" spans="1:4" ht="39" thickBot="1">
      <c r="A26" s="19">
        <v>8</v>
      </c>
      <c r="B26" s="20" t="s">
        <v>101</v>
      </c>
      <c r="C26" s="21">
        <f>C22+C23-C24</f>
        <v>54535</v>
      </c>
      <c r="D26" s="21">
        <f>D22+D23-D24</f>
        <v>56806</v>
      </c>
    </row>
    <row r="27" spans="1:4" ht="12.75">
      <c r="A27" s="26"/>
      <c r="B27" s="37"/>
      <c r="C27" s="46"/>
      <c r="D27" s="46"/>
    </row>
    <row r="28" spans="1:4" ht="12.75">
      <c r="A28" s="15">
        <v>9</v>
      </c>
      <c r="B28" s="28" t="s">
        <v>116</v>
      </c>
      <c r="C28" s="29">
        <v>-6716</v>
      </c>
      <c r="D28" s="29">
        <v>-5184</v>
      </c>
    </row>
    <row r="29" spans="1:4" ht="25.5">
      <c r="A29" s="15">
        <v>10</v>
      </c>
      <c r="B29" s="18" t="s">
        <v>106</v>
      </c>
      <c r="C29" s="17">
        <v>47819</v>
      </c>
      <c r="D29" s="17">
        <f>D26+D28</f>
        <v>51622</v>
      </c>
    </row>
    <row r="30" spans="1:4" ht="12.75">
      <c r="A30" s="15">
        <v>11</v>
      </c>
      <c r="B30" s="18" t="s">
        <v>107</v>
      </c>
      <c r="C30" s="17"/>
      <c r="D30" s="17"/>
    </row>
    <row r="31" spans="1:4" ht="13.5" thickBot="1">
      <c r="A31" s="19">
        <v>12</v>
      </c>
      <c r="B31" s="30" t="s">
        <v>108</v>
      </c>
      <c r="C31" s="31"/>
      <c r="D31" s="31"/>
    </row>
    <row r="32" spans="1:4" ht="12.75">
      <c r="A32" s="14"/>
      <c r="B32" s="14"/>
      <c r="C32" s="41"/>
      <c r="D32" s="41"/>
    </row>
    <row r="33" spans="1:4" ht="12.75">
      <c r="A33" s="15">
        <v>13</v>
      </c>
      <c r="B33" s="28" t="s">
        <v>109</v>
      </c>
      <c r="C33" s="29">
        <f>C26+C28</f>
        <v>47819</v>
      </c>
      <c r="D33" s="29">
        <f>D26+D28</f>
        <v>51622</v>
      </c>
    </row>
    <row r="34" spans="1:4" ht="13.5" thickBot="1">
      <c r="A34" s="42"/>
      <c r="B34" s="42"/>
      <c r="C34" s="47"/>
      <c r="D34" s="47"/>
    </row>
    <row r="35" spans="1:4" ht="12.75">
      <c r="A35" s="14"/>
      <c r="B35" s="14"/>
      <c r="C35" s="41"/>
      <c r="D35" s="41"/>
    </row>
    <row r="36" spans="1:4" ht="12.75">
      <c r="A36" s="40"/>
      <c r="B36" s="40" t="s">
        <v>110</v>
      </c>
      <c r="C36" s="115">
        <f>C33/32182352*1000</f>
        <v>1.4858764828624087</v>
      </c>
      <c r="D36" s="115">
        <f>D33/32182352*1000</f>
        <v>1.60404683908746</v>
      </c>
    </row>
    <row r="37" spans="1:4" ht="13.5" thickBot="1">
      <c r="A37" s="42"/>
      <c r="B37" s="42"/>
      <c r="C37" s="47"/>
      <c r="D37" s="47"/>
    </row>
    <row r="40" spans="2:4" ht="12.75">
      <c r="B40" t="s">
        <v>133</v>
      </c>
      <c r="D40" t="s">
        <v>134</v>
      </c>
    </row>
    <row r="42" spans="2:4" ht="12.75">
      <c r="B42" t="s">
        <v>129</v>
      </c>
      <c r="D42" t="s">
        <v>135</v>
      </c>
    </row>
    <row r="45" ht="12.75">
      <c r="B45" s="110" t="s">
        <v>126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2010-07-02T04:08:57Z</cp:lastPrinted>
  <dcterms:created xsi:type="dcterms:W3CDTF">2008-07-24T13:39:08Z</dcterms:created>
  <dcterms:modified xsi:type="dcterms:W3CDTF">2010-08-02T05:27:11Z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