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фп" sheetId="1" r:id="rId1"/>
    <sheet name="осп" sheetId="2" r:id="rId2"/>
    <sheet name="ОДДС" sheetId="3" r:id="rId3"/>
    <sheet name="стр.кап." sheetId="4" r:id="rId4"/>
  </sheets>
  <definedNames/>
  <calcPr fullCalcOnLoad="1"/>
</workbook>
</file>

<file path=xl/sharedStrings.xml><?xml version="1.0" encoding="utf-8"?>
<sst xmlns="http://schemas.openxmlformats.org/spreadsheetml/2006/main" count="187" uniqueCount="152">
  <si>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</si>
  <si>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</si>
  <si>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</si>
  <si>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</si>
  <si>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</si>
  <si>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</si>
  <si>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</si>
  <si>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</si>
  <si>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</si>
  <si>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</si>
  <si>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</si>
  <si>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</si>
  <si>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</si>
  <si>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</si>
  <si>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</si>
  <si>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</si>
  <si>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</si>
  <si>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</si>
  <si>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</si>
  <si>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</si>
  <si>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</si>
  <si>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</si>
  <si>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</si>
  <si>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</si>
  <si>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</si>
  <si>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</si>
  <si>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</si>
  <si>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</si>
  <si>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</si>
  <si>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</si>
  <si>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</si>
  <si>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</si>
  <si>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</si>
  <si>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</si>
  <si>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</si>
  <si>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</si>
  <si>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</si>
  <si>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</si>
  <si>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</si>
  <si>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</si>
  <si>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</si>
  <si>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</si>
  <si>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</si>
  <si>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</si>
  <si>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</si>
  <si>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</si>
  <si>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</si>
  <si>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</si>
  <si>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</si>
  <si>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</si>
  <si>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</si>
  <si>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</si>
  <si>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</si>
  <si>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</si>
  <si>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</si>
  <si>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</si>
  <si>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</si>
  <si>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</si>
  <si>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</si>
  <si>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</si>
  <si>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</si>
  <si>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</si>
  <si>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</si>
  <si>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</si>
  <si>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</si>
  <si>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</si>
  <si>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</si>
  <si>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</si>
  <si>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</si>
  <si>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</si>
  <si>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</si>
  <si>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</si>
  <si>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</si>
  <si>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</si>
  <si>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 xml:space="preserve">И.о. гл. бухгалтера </t>
  </si>
  <si>
    <t>Отчетный период</t>
  </si>
  <si>
    <t>предыдущий период</t>
  </si>
  <si>
    <t>отчетный период</t>
  </si>
  <si>
    <t>-</t>
  </si>
  <si>
    <t>Исп: Ибраева А.Т.</t>
  </si>
  <si>
    <t>сентябрь 2013</t>
  </si>
  <si>
    <t>сентябрь 2012</t>
  </si>
  <si>
    <t xml:space="preserve">сентябрь  2013 </t>
  </si>
  <si>
    <t>сентябрь  2012</t>
  </si>
  <si>
    <t>Отчет о финансовом положении  на 30 сентября 2013 года ОАО "Коммерческий банк КЫРГЫЗСТАН"</t>
  </si>
  <si>
    <t>Отчет о совокупной прибыли  на 30 сентября  2013 года ОАО "Коммерческий банк КЫРГЫЗСТАН"</t>
  </si>
  <si>
    <t>Илебаев Н.Э.</t>
  </si>
  <si>
    <t>Председатель Правления</t>
  </si>
  <si>
    <t>ОАО "Коммерческий банк КЫРГЫЗСТАН"</t>
  </si>
  <si>
    <t>ОТЧЕТ</t>
  </si>
  <si>
    <t>о движении денежных средств</t>
  </si>
  <si>
    <t xml:space="preserve"> на 30.09. 2013 года</t>
  </si>
  <si>
    <t>Отчетный         период                    III-квартал   2013</t>
  </si>
  <si>
    <t>Предыдущий период                 III-квартал   2012</t>
  </si>
  <si>
    <t>ДВИЖЕНИЕ ДЕНЕЖНЫХ СРЕДСТВ ОТ ОПЕРАЦИОННОЙ ДЕЯТЕЛЬНОСТИ</t>
  </si>
  <si>
    <t>тыс. сом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</si>
  <si>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</si>
  <si>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(выплаты) по операциям с иностранной валютой</t>
  </si>
  <si>
    <t>Дивиденды полученные</t>
  </si>
  <si>
    <t>Поступления (выплаты) по прочим доходам (расходам)</t>
  </si>
  <si>
    <t>(Увеличение) уменьшение операционных активов</t>
  </si>
  <si>
    <t>Финансовые активы, имеющиеся в наличии для продажи</t>
  </si>
  <si>
    <t>Депозиты в других банках</t>
  </si>
  <si>
    <t>Увеличение (уменьшение) операционных обязательств</t>
  </si>
  <si>
    <t>Кредиты банков и других финансовых институтов</t>
  </si>
  <si>
    <t>Чистое движение денежных средств от операционной деятельности до уплаты налога на прибыль</t>
  </si>
  <si>
    <t>Налог на прибыль уплаченный</t>
  </si>
  <si>
    <t>Чистое движение денежных средств от операционной деятельности</t>
  </si>
  <si>
    <t>ДВИЖЕНИЕ ДЕНЕЖНЫХ СРЕДСТВ ОТ ИНВЕСТИЦИОННОЙ ДЕЯТЕЛЬНОСТИ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</si>
  <si>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</si>
  <si>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</si>
  <si>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>Приобретения основных средств и нематериальных активов</t>
  </si>
  <si>
    <t>Продажи основных средств и нематериальных активов</t>
  </si>
  <si>
    <t>Чистое движение денежных средств от инвестиционной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</si>
  <si>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</si>
  <si>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</si>
  <si>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</si>
  <si>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Выпуск акций</t>
  </si>
  <si>
    <t>Выкуп собственных акций</t>
  </si>
  <si>
    <t>Дивиденды выплаченные</t>
  </si>
  <si>
    <t>Чистое движение денежных средств от финансовой деятельности</t>
  </si>
  <si>
    <t>Чистое увеличение (уменьшение) денежных и приравненных к ним средств</t>
  </si>
  <si>
    <t>Влияние изменений валютных курсов на величину денежных и приравненных к ним средств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</si>
  <si>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</si>
  <si>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</si>
  <si>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 xml:space="preserve"> Председатель  Правления</t>
  </si>
  <si>
    <t>И.о. Главного бухгалтера</t>
  </si>
  <si>
    <t>ОАО " Коммерческий банк КЫРГЫЗСТАН"</t>
  </si>
  <si>
    <t>отчет об изменениях в капитале по состоянию на 30.09. 2013 года</t>
  </si>
  <si>
    <t>Уставный капитал</t>
  </si>
  <si>
    <t>Резерв переоценки активов, имеющихся в наличии для прождажи</t>
  </si>
  <si>
    <t>Общие резервы</t>
  </si>
  <si>
    <t>Нераспределенная прибыль</t>
  </si>
  <si>
    <t>Резерв переоценки производных финансовых инструментов</t>
  </si>
  <si>
    <t>Резервный капитал</t>
  </si>
  <si>
    <t>Итого тыс. сом</t>
  </si>
  <si>
    <t>Сальдо на  29 июня  2013 года</t>
  </si>
  <si>
    <t>Additions / Поступление</t>
  </si>
  <si>
    <t>Распределение прибыли</t>
  </si>
  <si>
    <t>Перемещение между фондами</t>
  </si>
  <si>
    <t>Получено от головного управления или филиала</t>
  </si>
  <si>
    <t>Перемещение</t>
  </si>
  <si>
    <t>Чистая прибыль</t>
  </si>
  <si>
    <t>Total additions / Всего поступлений</t>
  </si>
  <si>
    <t>Withdrawals / Выбытия</t>
  </si>
  <si>
    <t>Передача фондов в головное управление или филиал</t>
  </si>
  <si>
    <t>На приобретение акций</t>
  </si>
  <si>
    <t>На выплату дивидендов</t>
  </si>
  <si>
    <t>Прочие выбытия</t>
  </si>
  <si>
    <t>Total withdrawals / Итого выбытия</t>
  </si>
  <si>
    <t>Сальдо на 30 сентября  2013 года</t>
  </si>
  <si>
    <t>Председатель  Правления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</si>
</sst>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6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40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40" applyFont="1" applyFill="1" applyBorder="1" applyAlignment="1">
      <alignment wrapText="1"/>
      <protection/>
    </xf>
    <xf numFmtId="0" fontId="4" fillId="0" borderId="0" xfId="40" applyFont="1" applyFill="1" applyBorder="1" applyAlignment="1">
      <alignment horizontal="center" vertical="center"/>
      <protection/>
    </xf>
    <xf numFmtId="14" fontId="4" fillId="0" borderId="10" xfId="40" applyNumberFormat="1" applyFont="1" applyFill="1" applyBorder="1" applyAlignment="1">
      <alignment horizontal="center"/>
      <protection/>
    </xf>
    <xf numFmtId="14" fontId="4" fillId="0" borderId="0" xfId="40" applyNumberFormat="1" applyFont="1" applyFill="1" applyBorder="1" applyAlignment="1">
      <alignment horizontal="center"/>
      <protection/>
    </xf>
    <xf numFmtId="0" fontId="4" fillId="0" borderId="0" xfId="40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40" applyFont="1" applyFill="1" applyBorder="1" applyAlignment="1">
      <alignment horizontal="left" wrapText="1"/>
      <protection/>
    </xf>
    <xf numFmtId="0" fontId="3" fillId="0" borderId="0" xfId="40" applyFont="1" applyFill="1" applyBorder="1" applyAlignment="1">
      <alignment horizontal="center" vertical="center"/>
      <protection/>
    </xf>
    <xf numFmtId="180" fontId="3" fillId="0" borderId="0" xfId="41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40" applyFont="1" applyFill="1" applyBorder="1" applyAlignment="1" quotePrefix="1">
      <alignment horizontal="left" wrapText="1"/>
      <protection/>
    </xf>
    <xf numFmtId="0" fontId="3" fillId="0" borderId="0" xfId="40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0" fontId="3" fillId="0" borderId="0" xfId="39" applyFont="1" applyAlignment="1">
      <alignment/>
      <protection/>
    </xf>
    <xf numFmtId="0" fontId="3" fillId="0" borderId="0" xfId="40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13" xfId="41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40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1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9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1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40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49" fontId="4" fillId="0" borderId="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40" applyFont="1" applyFill="1" applyBorder="1" applyAlignment="1">
      <alignment horizontal="center" wrapText="1"/>
      <protection/>
    </xf>
    <xf numFmtId="49" fontId="14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/>
      <protection/>
    </xf>
    <xf numFmtId="0" fontId="14" fillId="0" borderId="0" xfId="40" applyFont="1" applyFill="1" applyBorder="1" applyAlignment="1">
      <alignment horizontal="center" vertical="center"/>
      <protection/>
    </xf>
    <xf numFmtId="14" fontId="14" fillId="0" borderId="10" xfId="40" applyNumberFormat="1" applyFont="1" applyFill="1" applyBorder="1" applyAlignment="1">
      <alignment horizontal="center"/>
      <protection/>
    </xf>
    <xf numFmtId="14" fontId="14" fillId="0" borderId="0" xfId="40" applyNumberFormat="1" applyFont="1" applyFill="1" applyBorder="1" applyAlignment="1" quotePrefix="1">
      <alignment horizontal="center"/>
      <protection/>
    </xf>
    <xf numFmtId="0" fontId="0" fillId="0" borderId="0" xfId="40" applyFont="1" applyBorder="1" applyAlignment="1">
      <alignment/>
      <protection/>
    </xf>
    <xf numFmtId="0" fontId="0" fillId="0" borderId="0" xfId="40" applyFont="1" applyFill="1" applyBorder="1" applyAlignment="1">
      <alignment horizontal="center" vertical="center"/>
      <protection/>
    </xf>
    <xf numFmtId="180" fontId="0" fillId="0" borderId="0" xfId="41" applyNumberFormat="1" applyFont="1" applyFill="1" applyAlignment="1">
      <alignment horizontal="right"/>
      <protection/>
    </xf>
    <xf numFmtId="180" fontId="0" fillId="0" borderId="0" xfId="41" applyNumberFormat="1" applyFont="1" applyFill="1" applyBorder="1" applyAlignment="1">
      <alignment horizontal="right"/>
      <protection/>
    </xf>
    <xf numFmtId="0" fontId="14" fillId="0" borderId="0" xfId="39" applyFont="1" applyFill="1" applyBorder="1">
      <alignment/>
      <protection/>
    </xf>
    <xf numFmtId="180" fontId="14" fillId="0" borderId="12" xfId="68" applyNumberFormat="1" applyFont="1" applyFill="1" applyBorder="1" applyAlignment="1">
      <alignment/>
    </xf>
    <xf numFmtId="180" fontId="14" fillId="0" borderId="0" xfId="68" applyNumberFormat="1" applyFont="1" applyFill="1" applyBorder="1" applyAlignment="1">
      <alignment/>
    </xf>
    <xf numFmtId="0" fontId="0" fillId="0" borderId="0" xfId="41" applyFont="1" applyFill="1" applyBorder="1" applyAlignment="1">
      <alignment/>
      <protection/>
    </xf>
    <xf numFmtId="0" fontId="0" fillId="0" borderId="0" xfId="41" applyFont="1" applyFill="1" applyBorder="1" applyAlignment="1">
      <alignment wrapText="1"/>
      <protection/>
    </xf>
    <xf numFmtId="0" fontId="13" fillId="0" borderId="0" xfId="0" applyFont="1" applyFill="1" applyAlignment="1">
      <alignment/>
    </xf>
    <xf numFmtId="49" fontId="0" fillId="0" borderId="0" xfId="42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4" fillId="0" borderId="0" xfId="39" applyFont="1">
      <alignment/>
      <protection/>
    </xf>
    <xf numFmtId="180" fontId="14" fillId="0" borderId="11" xfId="68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180" fontId="1" fillId="0" borderId="1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/>
    </xf>
    <xf numFmtId="180" fontId="0" fillId="33" borderId="0" xfId="41" applyNumberFormat="1" applyFont="1" applyFill="1" applyAlignment="1">
      <alignment horizontal="right"/>
      <protection/>
    </xf>
    <xf numFmtId="180" fontId="3" fillId="33" borderId="0" xfId="41" applyNumberFormat="1" applyFont="1" applyFill="1" applyAlignment="1">
      <alignment horizontal="right"/>
      <protection/>
    </xf>
    <xf numFmtId="180" fontId="54" fillId="0" borderId="0" xfId="41" applyNumberFormat="1" applyFont="1" applyFill="1" applyAlignment="1">
      <alignment horizontal="right"/>
      <protection/>
    </xf>
    <xf numFmtId="180" fontId="55" fillId="0" borderId="0" xfId="68" applyNumberFormat="1" applyFont="1" applyFill="1" applyBorder="1" applyAlignment="1">
      <alignment/>
    </xf>
    <xf numFmtId="0" fontId="54" fillId="0" borderId="0" xfId="40" applyFont="1" applyFill="1" applyBorder="1" applyAlignment="1">
      <alignment/>
      <protection/>
    </xf>
    <xf numFmtId="180" fontId="54" fillId="33" borderId="0" xfId="41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0" xfId="41" applyNumberFormat="1" applyFont="1" applyFill="1" applyBorder="1" applyAlignment="1">
      <alignment horizontal="right"/>
      <protection/>
    </xf>
    <xf numFmtId="180" fontId="2" fillId="0" borderId="0" xfId="0" applyNumberFormat="1" applyFont="1" applyFill="1" applyBorder="1" applyAlignment="1">
      <alignment/>
    </xf>
    <xf numFmtId="180" fontId="3" fillId="33" borderId="13" xfId="41" applyNumberFormat="1" applyFont="1" applyFill="1" applyBorder="1" applyAlignment="1">
      <alignment horizontal="right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4" fillId="0" borderId="14" xfId="35" applyFont="1" applyBorder="1" applyAlignment="1">
      <alignment vertical="top"/>
      <protection/>
    </xf>
    <xf numFmtId="0" fontId="35" fillId="0" borderId="14" xfId="0" applyFont="1" applyBorder="1" applyAlignment="1">
      <alignment horizontal="center" vertical="top" wrapText="1"/>
    </xf>
    <xf numFmtId="182" fontId="35" fillId="0" borderId="14" xfId="0" applyNumberFormat="1" applyFont="1" applyBorder="1" applyAlignment="1">
      <alignment horizontal="center" vertical="top" wrapText="1"/>
    </xf>
    <xf numFmtId="0" fontId="3" fillId="0" borderId="14" xfId="35" applyFont="1" applyBorder="1" applyAlignment="1">
      <alignment horizontal="left" vertical="top"/>
      <protection/>
    </xf>
    <xf numFmtId="180" fontId="3" fillId="0" borderId="14" xfId="35" applyNumberFormat="1" applyFont="1" applyFill="1" applyBorder="1" applyAlignment="1">
      <alignment/>
      <protection/>
    </xf>
    <xf numFmtId="0" fontId="3" fillId="0" borderId="14" xfId="35" applyFont="1" applyBorder="1" applyAlignment="1">
      <alignment horizontal="left" vertical="top" wrapText="1"/>
      <protection/>
    </xf>
    <xf numFmtId="0" fontId="3" fillId="0" borderId="14" xfId="35" applyFont="1" applyBorder="1" applyAlignment="1">
      <alignment vertical="top"/>
      <protection/>
    </xf>
    <xf numFmtId="177" fontId="3" fillId="0" borderId="14" xfId="35" applyNumberFormat="1" applyFont="1" applyFill="1" applyBorder="1" applyAlignment="1">
      <alignment/>
      <protection/>
    </xf>
    <xf numFmtId="0" fontId="4" fillId="0" borderId="14" xfId="35" applyFont="1" applyBorder="1" applyAlignment="1">
      <alignment horizontal="left" vertical="top"/>
      <protection/>
    </xf>
    <xf numFmtId="0" fontId="3" fillId="0" borderId="14" xfId="40" applyFont="1" applyBorder="1" applyAlignment="1">
      <alignment horizontal="left" wrapText="1"/>
      <protection/>
    </xf>
    <xf numFmtId="0" fontId="3" fillId="0" borderId="14" xfId="40" applyFont="1" applyFill="1" applyBorder="1" applyAlignment="1">
      <alignment horizontal="left" wrapText="1"/>
      <protection/>
    </xf>
    <xf numFmtId="180" fontId="4" fillId="0" borderId="14" xfId="35" applyNumberFormat="1" applyFont="1" applyFill="1" applyBorder="1" applyAlignment="1">
      <alignment horizontal="right"/>
      <protection/>
    </xf>
    <xf numFmtId="0" fontId="4" fillId="0" borderId="14" xfId="35" applyFont="1" applyBorder="1" applyAlignment="1">
      <alignment horizontal="left" vertical="top" wrapText="1"/>
      <protection/>
    </xf>
    <xf numFmtId="180" fontId="3" fillId="0" borderId="14" xfId="35" applyNumberFormat="1" applyFont="1" applyFill="1" applyBorder="1" applyAlignment="1">
      <alignment horizontal="right"/>
      <protection/>
    </xf>
    <xf numFmtId="180" fontId="3" fillId="34" borderId="14" xfId="35" applyNumberFormat="1" applyFont="1" applyFill="1" applyBorder="1" applyAlignment="1">
      <alignment/>
      <protection/>
    </xf>
    <xf numFmtId="0" fontId="3" fillId="0" borderId="14" xfId="35" applyFont="1" applyBorder="1" applyAlignment="1">
      <alignment/>
      <protection/>
    </xf>
    <xf numFmtId="0" fontId="3" fillId="0" borderId="14" xfId="35" applyFont="1" applyBorder="1" applyAlignment="1">
      <alignment vertical="top" wrapText="1"/>
      <protection/>
    </xf>
    <xf numFmtId="0" fontId="4" fillId="0" borderId="0" xfId="35" applyFont="1" applyBorder="1" applyAlignment="1">
      <alignment vertical="top"/>
      <protection/>
    </xf>
    <xf numFmtId="180" fontId="4" fillId="0" borderId="0" xfId="35" applyNumberFormat="1" applyFont="1" applyFill="1" applyBorder="1" applyAlignment="1">
      <alignment horizontal="right"/>
      <protection/>
    </xf>
    <xf numFmtId="0" fontId="3" fillId="0" borderId="0" xfId="35" applyFont="1" applyAlignment="1">
      <alignment/>
      <protection/>
    </xf>
    <xf numFmtId="180" fontId="3" fillId="0" borderId="0" xfId="35" applyNumberFormat="1" applyFont="1" applyFill="1" applyAlignment="1">
      <alignment/>
      <protection/>
    </xf>
    <xf numFmtId="4" fontId="0" fillId="0" borderId="0" xfId="0" applyNumberFormat="1" applyAlignment="1">
      <alignment horizontal="center"/>
    </xf>
    <xf numFmtId="0" fontId="4" fillId="0" borderId="14" xfId="35" applyFont="1" applyBorder="1" applyAlignment="1">
      <alignment vertical="top" wrapText="1"/>
      <protection/>
    </xf>
    <xf numFmtId="0" fontId="4" fillId="0" borderId="14" xfId="35" applyFont="1" applyBorder="1" applyAlignment="1">
      <alignment wrapText="1"/>
      <protection/>
    </xf>
    <xf numFmtId="0" fontId="36" fillId="0" borderId="0" xfId="38" applyFont="1" applyAlignment="1">
      <alignment horizontal="center"/>
      <protection/>
    </xf>
    <xf numFmtId="0" fontId="36" fillId="0" borderId="0" xfId="38" applyFont="1" applyAlignment="1" quotePrefix="1">
      <alignment horizontal="left"/>
      <protection/>
    </xf>
    <xf numFmtId="0" fontId="6" fillId="0" borderId="0" xfId="38" applyFont="1" applyAlignment="1">
      <alignment horizontal="center"/>
      <protection/>
    </xf>
    <xf numFmtId="0" fontId="6" fillId="0" borderId="0" xfId="38" applyFont="1">
      <alignment/>
      <protection/>
    </xf>
    <xf numFmtId="0" fontId="36" fillId="0" borderId="0" xfId="38" applyFont="1">
      <alignment/>
      <protection/>
    </xf>
    <xf numFmtId="0" fontId="6" fillId="0" borderId="0" xfId="38" applyFont="1" applyBorder="1">
      <alignment/>
      <protection/>
    </xf>
    <xf numFmtId="0" fontId="36" fillId="0" borderId="14" xfId="38" applyFont="1" applyBorder="1" applyAlignment="1">
      <alignment horizontal="right"/>
      <protection/>
    </xf>
    <xf numFmtId="0" fontId="36" fillId="0" borderId="14" xfId="38" applyFont="1" applyBorder="1" applyAlignment="1">
      <alignment horizontal="center" wrapText="1"/>
      <protection/>
    </xf>
    <xf numFmtId="0" fontId="36" fillId="0" borderId="14" xfId="38" applyFont="1" applyBorder="1" applyAlignment="1">
      <alignment horizontal="center" vertical="center" wrapText="1"/>
      <protection/>
    </xf>
    <xf numFmtId="0" fontId="36" fillId="0" borderId="14" xfId="38" applyFont="1" applyBorder="1">
      <alignment/>
      <protection/>
    </xf>
    <xf numFmtId="0" fontId="6" fillId="0" borderId="14" xfId="38" applyFont="1" applyBorder="1">
      <alignment/>
      <protection/>
    </xf>
    <xf numFmtId="0" fontId="6" fillId="0" borderId="14" xfId="0" applyFont="1" applyBorder="1" applyAlignment="1">
      <alignment/>
    </xf>
    <xf numFmtId="0" fontId="36" fillId="0" borderId="14" xfId="38" applyFont="1" applyBorder="1" applyAlignment="1" quotePrefix="1">
      <alignment horizontal="left"/>
      <protection/>
    </xf>
    <xf numFmtId="0" fontId="6" fillId="0" borderId="14" xfId="38" applyFont="1" applyBorder="1" applyAlignment="1">
      <alignment horizontal="left"/>
      <protection/>
    </xf>
    <xf numFmtId="0" fontId="6" fillId="0" borderId="14" xfId="38" applyFont="1" applyBorder="1" applyAlignment="1">
      <alignment wrapText="1"/>
      <protection/>
    </xf>
    <xf numFmtId="0" fontId="6" fillId="0" borderId="14" xfId="38" applyFont="1" applyBorder="1" applyAlignment="1" quotePrefix="1">
      <alignment horizontal="left"/>
      <protection/>
    </xf>
    <xf numFmtId="0" fontId="36" fillId="0" borderId="14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38" applyFont="1" applyBorder="1">
      <alignment/>
      <protection/>
    </xf>
    <xf numFmtId="0" fontId="6" fillId="0" borderId="0" xfId="38" applyFont="1" applyBorder="1" applyAlignment="1" quotePrefix="1">
      <alignment horizontal="left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37">
      <selection activeCell="B65" sqref="B65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7.00390625" style="4" hidden="1" customWidth="1"/>
    <col min="4" max="4" width="15.421875" style="6" customWidth="1"/>
    <col min="5" max="5" width="0.13671875" style="4" customWidth="1"/>
    <col min="6" max="6" width="18.421875" style="4" customWidth="1"/>
    <col min="7" max="7" width="13.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84</v>
      </c>
      <c r="B1" s="2"/>
      <c r="C1" s="2"/>
      <c r="D1" s="3"/>
      <c r="E1" s="3"/>
      <c r="F1" s="3"/>
      <c r="G1" s="2"/>
      <c r="H1" s="5"/>
      <c r="I1" s="5"/>
    </row>
    <row r="3" spans="4:6" ht="12">
      <c r="D3" s="46" t="s">
        <v>75</v>
      </c>
      <c r="F3" s="45" t="s">
        <v>76</v>
      </c>
    </row>
    <row r="4" spans="2:9" ht="12.75" customHeight="1">
      <c r="B4" s="8"/>
      <c r="C4" s="8"/>
      <c r="D4" s="44" t="s">
        <v>80</v>
      </c>
      <c r="F4" s="44" t="s">
        <v>81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795246</v>
      </c>
      <c r="F7" s="18">
        <v>502019</v>
      </c>
      <c r="G7" s="19"/>
    </row>
    <row r="8" spans="2:7" ht="12">
      <c r="B8" s="43" t="s">
        <v>71</v>
      </c>
      <c r="C8" s="17"/>
      <c r="D8" s="18">
        <v>526468</v>
      </c>
      <c r="F8" s="18">
        <v>377182</v>
      </c>
      <c r="G8" s="19"/>
    </row>
    <row r="9" spans="2:7" ht="12">
      <c r="B9" s="43" t="s">
        <v>72</v>
      </c>
      <c r="C9" s="17"/>
      <c r="D9" s="18">
        <v>589257</v>
      </c>
      <c r="F9" s="99">
        <v>421121</v>
      </c>
      <c r="G9" s="19"/>
    </row>
    <row r="10" spans="2:7" ht="12">
      <c r="B10" s="42" t="s">
        <v>73</v>
      </c>
      <c r="C10" s="17"/>
      <c r="D10" s="40">
        <f>D7+D8+D9</f>
        <v>1910971</v>
      </c>
      <c r="F10" s="40">
        <f>SUM(F7:F9)</f>
        <v>1300322</v>
      </c>
      <c r="G10" s="19"/>
    </row>
    <row r="11" ht="12">
      <c r="D11" s="97"/>
    </row>
    <row r="12" spans="2:6" ht="36">
      <c r="B12" s="16" t="s">
        <v>3</v>
      </c>
      <c r="C12" s="17"/>
      <c r="D12" s="98"/>
      <c r="F12" s="20"/>
    </row>
    <row r="13" spans="2:6" ht="12">
      <c r="B13" s="21" t="s">
        <v>4</v>
      </c>
      <c r="C13" s="17">
        <v>14</v>
      </c>
      <c r="D13" s="98">
        <v>49</v>
      </c>
      <c r="F13" s="20">
        <v>360</v>
      </c>
    </row>
    <row r="14" spans="2:6" ht="12">
      <c r="B14" s="21" t="s">
        <v>5</v>
      </c>
      <c r="C14" s="17">
        <v>14</v>
      </c>
      <c r="D14" s="98">
        <v>5029</v>
      </c>
      <c r="F14" s="100"/>
    </row>
    <row r="15" spans="2:6" ht="12.75" customHeight="1">
      <c r="B15" s="16" t="s">
        <v>6</v>
      </c>
      <c r="D15" s="18"/>
      <c r="F15" s="18"/>
    </row>
    <row r="16" spans="2:6" ht="12.75" customHeight="1">
      <c r="B16" s="21" t="s">
        <v>4</v>
      </c>
      <c r="C16" s="17">
        <v>15</v>
      </c>
      <c r="D16" s="18"/>
      <c r="F16" s="18"/>
    </row>
    <row r="17" spans="2:6" ht="12.75" customHeight="1">
      <c r="B17" s="21" t="s">
        <v>5</v>
      </c>
      <c r="C17" s="17">
        <v>15</v>
      </c>
      <c r="D17" s="18"/>
      <c r="F17" s="18"/>
    </row>
    <row r="18" spans="2:6" ht="12.75" customHeight="1">
      <c r="B18" s="16" t="s">
        <v>7</v>
      </c>
      <c r="C18" s="17">
        <v>16</v>
      </c>
      <c r="D18" s="18">
        <v>407097</v>
      </c>
      <c r="F18" s="18">
        <v>197541</v>
      </c>
    </row>
    <row r="19" spans="2:6" ht="12.75" customHeight="1">
      <c r="B19" s="16" t="s">
        <v>8</v>
      </c>
      <c r="C19" s="17">
        <v>17</v>
      </c>
      <c r="D19" s="18">
        <v>3929655</v>
      </c>
      <c r="F19" s="18">
        <v>3014207</v>
      </c>
    </row>
    <row r="20" spans="2:6" ht="12.75" customHeight="1">
      <c r="B20" s="16" t="s">
        <v>69</v>
      </c>
      <c r="C20" s="17"/>
      <c r="D20" s="18">
        <v>-175600</v>
      </c>
      <c r="F20" s="18">
        <v>-157923</v>
      </c>
    </row>
    <row r="21" spans="2:6" ht="12.75" customHeight="1">
      <c r="B21" s="42" t="s">
        <v>70</v>
      </c>
      <c r="C21" s="17"/>
      <c r="D21" s="40">
        <f>SUM(D19:D20)</f>
        <v>3754055</v>
      </c>
      <c r="E21" s="41"/>
      <c r="F21" s="40">
        <f>SUM(F19:F20)</f>
        <v>2856284</v>
      </c>
    </row>
    <row r="22" spans="2:6" ht="12.75" customHeight="1">
      <c r="B22" s="16" t="s">
        <v>9</v>
      </c>
      <c r="C22" s="17">
        <v>18</v>
      </c>
      <c r="D22" s="18">
        <v>170512</v>
      </c>
      <c r="F22" s="18">
        <v>145137</v>
      </c>
    </row>
    <row r="23" spans="2:6" ht="12.75" customHeight="1">
      <c r="B23" s="16" t="s">
        <v>10</v>
      </c>
      <c r="C23" s="17"/>
      <c r="D23" s="18"/>
      <c r="F23" s="18"/>
    </row>
    <row r="24" spans="2:6" ht="12.75" customHeight="1">
      <c r="B24" s="16" t="s">
        <v>11</v>
      </c>
      <c r="C24" s="17"/>
      <c r="D24" s="18"/>
      <c r="F24" s="18"/>
    </row>
    <row r="25" spans="2:6" ht="12.75" customHeight="1">
      <c r="B25" s="16" t="s">
        <v>12</v>
      </c>
      <c r="C25" s="17"/>
      <c r="D25" s="18"/>
      <c r="F25" s="18"/>
    </row>
    <row r="26" spans="2:6" ht="12.75" customHeight="1">
      <c r="B26" s="16" t="s">
        <v>13</v>
      </c>
      <c r="C26" s="17">
        <v>19</v>
      </c>
      <c r="D26" s="18">
        <v>220203</v>
      </c>
      <c r="F26" s="18">
        <v>162732</v>
      </c>
    </row>
    <row r="27" spans="2:6" ht="12.75" customHeight="1">
      <c r="B27" s="16" t="s">
        <v>14</v>
      </c>
      <c r="C27" s="17">
        <v>12</v>
      </c>
      <c r="D27" s="18"/>
      <c r="F27" s="18"/>
    </row>
    <row r="28" spans="2:6" ht="12.75" customHeight="1">
      <c r="B28" s="22" t="s">
        <v>15</v>
      </c>
      <c r="C28" s="17">
        <v>20</v>
      </c>
      <c r="D28" s="91">
        <v>221554</v>
      </c>
      <c r="F28" s="18">
        <v>191088</v>
      </c>
    </row>
    <row r="29" spans="2:9" ht="13.5" customHeight="1" thickBot="1">
      <c r="B29" s="14" t="s">
        <v>16</v>
      </c>
      <c r="C29" s="14"/>
      <c r="D29" s="23">
        <f>D10+D18+D21+D22+D23+D24+D25+D26+D27+D28+D13+D14</f>
        <v>6689470</v>
      </c>
      <c r="E29" s="23">
        <f>E10+E12+E13+E14+E15+E16+E17+E18+E21+E22+E23+E24+E25+E26+E27+E28</f>
        <v>0</v>
      </c>
      <c r="F29" s="23">
        <f>F10+F12+F13+F14+F15+F16+F17+F18+F21+F22+F23+F24+F25+F26+F27+F28</f>
        <v>4853464</v>
      </c>
      <c r="G29" s="34"/>
      <c r="H29" s="24"/>
      <c r="I29" s="24"/>
    </row>
    <row r="30" spans="2:6" ht="12.75" thickTop="1">
      <c r="B30" s="22"/>
      <c r="C30" s="22"/>
      <c r="D30" s="25"/>
      <c r="F30" s="25"/>
    </row>
    <row r="31" spans="2:6" ht="12">
      <c r="B31" s="14" t="s">
        <v>17</v>
      </c>
      <c r="C31" s="14"/>
      <c r="D31" s="25"/>
      <c r="F31" s="25"/>
    </row>
    <row r="32" spans="2:6" ht="36">
      <c r="B32" s="22" t="s">
        <v>18</v>
      </c>
      <c r="C32" s="17">
        <v>14</v>
      </c>
      <c r="D32" s="96">
        <v>260</v>
      </c>
      <c r="F32" s="26">
        <v>3103</v>
      </c>
    </row>
    <row r="33" spans="2:6" ht="12">
      <c r="B33" s="27" t="s">
        <v>19</v>
      </c>
      <c r="C33" s="17">
        <v>21</v>
      </c>
      <c r="D33" s="18">
        <v>724609</v>
      </c>
      <c r="F33" s="18">
        <v>338329</v>
      </c>
    </row>
    <row r="34" spans="2:6" ht="12">
      <c r="B34" s="28" t="s">
        <v>20</v>
      </c>
      <c r="C34" s="17">
        <v>22</v>
      </c>
      <c r="D34" s="91">
        <v>4614583</v>
      </c>
      <c r="F34" s="18">
        <v>3498539</v>
      </c>
    </row>
    <row r="35" spans="2:6" ht="12">
      <c r="B35" s="28" t="s">
        <v>21</v>
      </c>
      <c r="C35" s="17"/>
      <c r="D35" s="18"/>
      <c r="F35" s="18"/>
    </row>
    <row r="36" spans="2:6" ht="12">
      <c r="B36" s="28" t="s">
        <v>22</v>
      </c>
      <c r="C36" s="17">
        <v>23</v>
      </c>
      <c r="D36" s="18"/>
      <c r="F36" s="18">
        <v>566</v>
      </c>
    </row>
    <row r="37" spans="2:6" ht="12">
      <c r="B37" s="28" t="s">
        <v>23</v>
      </c>
      <c r="C37" s="17">
        <v>23</v>
      </c>
      <c r="D37" s="18">
        <v>375681</v>
      </c>
      <c r="F37" s="18">
        <v>248363</v>
      </c>
    </row>
    <row r="38" spans="2:6" ht="12">
      <c r="B38" s="28" t="s">
        <v>24</v>
      </c>
      <c r="C38" s="17"/>
      <c r="D38" s="18">
        <v>1252</v>
      </c>
      <c r="F38" s="18"/>
    </row>
    <row r="39" spans="2:6" ht="12">
      <c r="B39" s="28" t="s">
        <v>25</v>
      </c>
      <c r="C39" s="17">
        <v>12</v>
      </c>
      <c r="D39" s="18">
        <v>3320</v>
      </c>
      <c r="F39" s="18">
        <v>2350</v>
      </c>
    </row>
    <row r="40" spans="2:6" ht="12">
      <c r="B40" s="28" t="s">
        <v>26</v>
      </c>
      <c r="C40" s="17">
        <v>24</v>
      </c>
      <c r="D40" s="91">
        <v>176079</v>
      </c>
      <c r="F40" s="18">
        <v>84942</v>
      </c>
    </row>
    <row r="41" spans="2:9" ht="12.75" customHeight="1">
      <c r="B41" s="14" t="s">
        <v>27</v>
      </c>
      <c r="C41" s="14"/>
      <c r="D41" s="29">
        <f>SUM(D32:D40)</f>
        <v>5895784</v>
      </c>
      <c r="F41" s="29">
        <f>SUM(F32:F40)</f>
        <v>4176192</v>
      </c>
      <c r="G41" s="34"/>
      <c r="H41" s="24"/>
      <c r="I41" s="24"/>
    </row>
    <row r="42" spans="2:8" ht="12">
      <c r="B42" s="22"/>
      <c r="C42" s="22"/>
      <c r="D42" s="25"/>
      <c r="F42" s="25"/>
      <c r="H42" s="24"/>
    </row>
    <row r="43" spans="2:6" ht="12.75" customHeight="1">
      <c r="B43" s="14" t="s">
        <v>28</v>
      </c>
      <c r="C43" s="14"/>
      <c r="D43" s="25"/>
      <c r="F43" s="25"/>
    </row>
    <row r="44" spans="2:6" ht="12.75" customHeight="1">
      <c r="B44" s="22" t="s">
        <v>29</v>
      </c>
      <c r="C44" s="17">
        <v>25</v>
      </c>
      <c r="D44" s="18">
        <v>622448</v>
      </c>
      <c r="F44" s="18">
        <v>521894</v>
      </c>
    </row>
    <row r="45" spans="2:4" ht="12.75" customHeight="1">
      <c r="B45" s="22" t="s">
        <v>30</v>
      </c>
      <c r="C45" s="22"/>
      <c r="D45" s="18"/>
    </row>
    <row r="46" spans="2:6" ht="12.75" customHeight="1">
      <c r="B46" s="30" t="s">
        <v>31</v>
      </c>
      <c r="C46" s="22"/>
      <c r="D46" s="18"/>
      <c r="F46" s="18"/>
    </row>
    <row r="47" spans="2:6" ht="24">
      <c r="B47" s="22" t="s">
        <v>32</v>
      </c>
      <c r="C47" s="22"/>
      <c r="D47" s="18">
        <v>17</v>
      </c>
      <c r="F47" s="18">
        <v>22</v>
      </c>
    </row>
    <row r="48" spans="2:6" ht="12.75" customHeight="1">
      <c r="B48" s="22" t="s">
        <v>33</v>
      </c>
      <c r="C48" s="22"/>
      <c r="D48" s="18"/>
      <c r="F48" s="18"/>
    </row>
    <row r="49" spans="2:6" ht="12.75" customHeight="1">
      <c r="B49" s="22" t="s">
        <v>34</v>
      </c>
      <c r="C49" s="22"/>
      <c r="D49" s="101">
        <v>171221</v>
      </c>
      <c r="E49" s="32"/>
      <c r="F49" s="31">
        <v>155356</v>
      </c>
    </row>
    <row r="50" spans="2:9" ht="12.75" customHeight="1">
      <c r="B50" s="33" t="s">
        <v>35</v>
      </c>
      <c r="C50" s="14"/>
      <c r="D50" s="34">
        <f>SUM(D44:D49)</f>
        <v>793686</v>
      </c>
      <c r="F50" s="34">
        <f>SUM(F44:F49)</f>
        <v>677272</v>
      </c>
      <c r="H50" s="35"/>
      <c r="I50" s="35"/>
    </row>
    <row r="51" spans="2:9" ht="12.75" customHeight="1">
      <c r="B51" s="22" t="s">
        <v>36</v>
      </c>
      <c r="C51" s="14"/>
      <c r="D51" s="36"/>
      <c r="F51" s="36"/>
      <c r="H51" s="35"/>
      <c r="I51" s="35"/>
    </row>
    <row r="52" spans="2:9" ht="12.75" customHeight="1">
      <c r="B52" s="14" t="s">
        <v>37</v>
      </c>
      <c r="C52" s="14"/>
      <c r="D52" s="29">
        <f>SUM(D50:D51)</f>
        <v>793686</v>
      </c>
      <c r="F52" s="29">
        <f>SUM(F50:F51)</f>
        <v>677272</v>
      </c>
      <c r="H52" s="35"/>
      <c r="I52" s="35"/>
    </row>
    <row r="53" spans="2:9" ht="13.5" customHeight="1" thickBot="1">
      <c r="B53" s="37" t="s">
        <v>38</v>
      </c>
      <c r="C53" s="37"/>
      <c r="D53" s="23">
        <f>D41+D52</f>
        <v>6689470</v>
      </c>
      <c r="F53" s="23">
        <f>F41+F52</f>
        <v>4853464</v>
      </c>
      <c r="H53" s="24"/>
      <c r="I53" s="24"/>
    </row>
    <row r="54" spans="2:9" ht="12.75" thickTop="1">
      <c r="B54" s="22"/>
      <c r="C54" s="22"/>
      <c r="D54" s="4"/>
      <c r="H54" s="25"/>
      <c r="I54" s="25"/>
    </row>
    <row r="55" spans="2:6" ht="12">
      <c r="B55" s="38"/>
      <c r="D55" s="39">
        <f>D53-D29</f>
        <v>0</v>
      </c>
      <c r="E55" s="39">
        <f>E53-E29</f>
        <v>0</v>
      </c>
      <c r="F55" s="39">
        <f>F53-F29</f>
        <v>0</v>
      </c>
    </row>
    <row r="58" spans="2:6" ht="12">
      <c r="B58" s="4" t="s">
        <v>87</v>
      </c>
      <c r="F58" s="4" t="s">
        <v>86</v>
      </c>
    </row>
    <row r="61" spans="2:6" ht="12">
      <c r="B61" s="4" t="s">
        <v>74</v>
      </c>
      <c r="F61" s="4" t="s">
        <v>39</v>
      </c>
    </row>
    <row r="62" ht="12">
      <c r="D62" s="20"/>
    </row>
    <row r="64" ht="12">
      <c r="B64" s="4" t="s">
        <v>79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2">
      <selection activeCell="B50" sqref="B50"/>
    </sheetView>
  </sheetViews>
  <sheetFormatPr defaultColWidth="9.140625" defaultRowHeight="12.75"/>
  <cols>
    <col min="1" max="1" width="9.140625" style="49" customWidth="1"/>
    <col min="2" max="2" width="65.421875" style="49" customWidth="1"/>
    <col min="3" max="3" width="0.85546875" style="49" hidden="1" customWidth="1"/>
    <col min="4" max="4" width="15.00390625" style="49" customWidth="1"/>
    <col min="5" max="5" width="0.13671875" style="78" customWidth="1"/>
    <col min="6" max="6" width="17.421875" style="49" customWidth="1"/>
    <col min="7" max="16384" width="9.140625" style="49" customWidth="1"/>
  </cols>
  <sheetData>
    <row r="1" spans="1:7" ht="13.5" thickBot="1">
      <c r="A1" s="1" t="s">
        <v>85</v>
      </c>
      <c r="B1" s="47"/>
      <c r="C1" s="47"/>
      <c r="D1" s="47"/>
      <c r="E1" s="47"/>
      <c r="F1" s="48"/>
      <c r="G1" s="47"/>
    </row>
    <row r="3" spans="4:6" ht="12.75">
      <c r="D3" s="50" t="s">
        <v>77</v>
      </c>
      <c r="E3" s="49"/>
      <c r="F3" s="51" t="s">
        <v>76</v>
      </c>
    </row>
    <row r="4" spans="2:6" ht="12.75">
      <c r="B4" s="52"/>
      <c r="C4" s="52"/>
      <c r="D4" s="53" t="s">
        <v>82</v>
      </c>
      <c r="E4" s="49"/>
      <c r="F4" s="53" t="s">
        <v>83</v>
      </c>
    </row>
    <row r="5" spans="2:6" ht="13.5" thickBot="1">
      <c r="B5" s="54"/>
      <c r="C5" s="55"/>
      <c r="D5" s="56" t="s">
        <v>0</v>
      </c>
      <c r="E5" s="57"/>
      <c r="F5" s="56" t="s">
        <v>0</v>
      </c>
    </row>
    <row r="6" spans="2:6" ht="12.75">
      <c r="B6" s="58"/>
      <c r="C6" s="58"/>
      <c r="D6" s="54"/>
      <c r="E6" s="54"/>
      <c r="F6" s="54"/>
    </row>
    <row r="7" spans="2:6" ht="12.75">
      <c r="B7" s="54" t="s">
        <v>40</v>
      </c>
      <c r="C7" s="59">
        <v>4</v>
      </c>
      <c r="D7" s="60">
        <v>570585</v>
      </c>
      <c r="E7" s="61"/>
      <c r="F7" s="60">
        <v>454654</v>
      </c>
    </row>
    <row r="8" spans="2:6" ht="12.75">
      <c r="B8" s="54" t="s">
        <v>41</v>
      </c>
      <c r="C8" s="59">
        <v>4</v>
      </c>
      <c r="D8" s="90">
        <v>-166175</v>
      </c>
      <c r="E8" s="61"/>
      <c r="F8" s="60">
        <v>-139142</v>
      </c>
    </row>
    <row r="9" spans="2:6" ht="12.75">
      <c r="B9" s="62" t="s">
        <v>42</v>
      </c>
      <c r="C9" s="62"/>
      <c r="D9" s="63">
        <f>D7+D8</f>
        <v>404410</v>
      </c>
      <c r="E9" s="64"/>
      <c r="F9" s="63">
        <f>F7+F8</f>
        <v>315512</v>
      </c>
    </row>
    <row r="10" spans="2:6" ht="12.75">
      <c r="B10" s="65"/>
      <c r="C10" s="65"/>
      <c r="D10" s="94"/>
      <c r="E10" s="54"/>
      <c r="F10" s="54"/>
    </row>
    <row r="11" spans="2:6" ht="12.75">
      <c r="B11" s="54" t="s">
        <v>43</v>
      </c>
      <c r="C11" s="59">
        <v>5</v>
      </c>
      <c r="D11" s="92">
        <v>152905</v>
      </c>
      <c r="E11" s="61"/>
      <c r="F11" s="60">
        <v>136506</v>
      </c>
    </row>
    <row r="12" spans="2:6" ht="12.75">
      <c r="B12" s="54" t="s">
        <v>44</v>
      </c>
      <c r="C12" s="59">
        <v>6</v>
      </c>
      <c r="D12" s="92">
        <v>-1342</v>
      </c>
      <c r="E12" s="61"/>
      <c r="F12" s="60">
        <v>-416</v>
      </c>
    </row>
    <row r="13" spans="2:8" ht="12.75">
      <c r="B13" s="62" t="s">
        <v>45</v>
      </c>
      <c r="C13" s="62"/>
      <c r="D13" s="63">
        <f>D11+D12</f>
        <v>151563</v>
      </c>
      <c r="E13" s="64"/>
      <c r="F13" s="63">
        <f>F11+F12</f>
        <v>136090</v>
      </c>
      <c r="H13" s="72"/>
    </row>
    <row r="14" spans="2:6" ht="12.75">
      <c r="B14" s="65"/>
      <c r="C14" s="65"/>
      <c r="D14" s="54"/>
      <c r="E14" s="54"/>
      <c r="F14" s="54"/>
    </row>
    <row r="15" spans="2:6" ht="25.5">
      <c r="B15" s="66" t="s">
        <v>46</v>
      </c>
      <c r="C15" s="59">
        <v>7</v>
      </c>
      <c r="D15" s="60">
        <v>0</v>
      </c>
      <c r="E15" s="61"/>
      <c r="F15" s="60" t="s">
        <v>78</v>
      </c>
    </row>
    <row r="16" spans="2:6" ht="38.25">
      <c r="B16" s="66" t="s">
        <v>47</v>
      </c>
      <c r="C16" s="59"/>
      <c r="D16" s="92">
        <v>1170</v>
      </c>
      <c r="E16" s="61"/>
      <c r="F16" s="60">
        <v>1751</v>
      </c>
    </row>
    <row r="17" spans="2:6" ht="12.75">
      <c r="B17" s="65" t="s">
        <v>48</v>
      </c>
      <c r="D17" s="92">
        <v>66099</v>
      </c>
      <c r="E17" s="61"/>
      <c r="F17" s="60">
        <v>78310</v>
      </c>
    </row>
    <row r="18" spans="2:6" ht="25.5">
      <c r="B18" s="66" t="s">
        <v>49</v>
      </c>
      <c r="C18" s="59">
        <v>8</v>
      </c>
      <c r="D18" s="92"/>
      <c r="E18" s="61"/>
      <c r="F18" s="60"/>
    </row>
    <row r="19" spans="2:8" ht="12.75">
      <c r="B19" s="65" t="s">
        <v>50</v>
      </c>
      <c r="D19" s="92">
        <v>4009</v>
      </c>
      <c r="E19" s="61"/>
      <c r="F19" s="60">
        <v>27293</v>
      </c>
      <c r="G19" s="67"/>
      <c r="H19" s="67"/>
    </row>
    <row r="20" spans="2:8" ht="12.75">
      <c r="B20" s="62" t="s">
        <v>51</v>
      </c>
      <c r="C20" s="62"/>
      <c r="D20" s="93">
        <f>SUM(D9,D13,D15:D19)</f>
        <v>627251</v>
      </c>
      <c r="E20" s="64"/>
      <c r="F20" s="64">
        <f>SUM(F9,F13,F15:F19)</f>
        <v>558956</v>
      </c>
      <c r="G20" s="67"/>
      <c r="H20" s="67"/>
    </row>
    <row r="21" spans="2:6" ht="12.75">
      <c r="B21" s="65"/>
      <c r="C21" s="65"/>
      <c r="D21" s="94"/>
      <c r="E21" s="54"/>
      <c r="F21" s="54"/>
    </row>
    <row r="22" spans="2:6" ht="17.25" customHeight="1">
      <c r="B22" s="68" t="s">
        <v>52</v>
      </c>
      <c r="C22" s="59">
        <v>9</v>
      </c>
      <c r="D22" s="95">
        <v>-12353</v>
      </c>
      <c r="E22" s="61"/>
      <c r="F22" s="60">
        <v>-3413</v>
      </c>
    </row>
    <row r="23" spans="2:6" ht="17.25" customHeight="1">
      <c r="B23" s="68" t="s">
        <v>53</v>
      </c>
      <c r="C23" s="59">
        <v>10</v>
      </c>
      <c r="D23" s="92">
        <v>-243458</v>
      </c>
      <c r="E23" s="61"/>
      <c r="F23" s="60">
        <v>-226511</v>
      </c>
    </row>
    <row r="24" spans="2:6" ht="12.75">
      <c r="B24" s="69" t="s">
        <v>54</v>
      </c>
      <c r="C24" s="59">
        <v>11</v>
      </c>
      <c r="D24" s="95">
        <v>-203308</v>
      </c>
      <c r="E24" s="61"/>
      <c r="F24" s="60">
        <v>-171482</v>
      </c>
    </row>
    <row r="25" spans="2:6" ht="12.75">
      <c r="B25" s="70" t="s">
        <v>55</v>
      </c>
      <c r="C25" s="70"/>
      <c r="D25" s="93">
        <f>SUM(D20:D24)</f>
        <v>168132</v>
      </c>
      <c r="E25" s="64"/>
      <c r="F25" s="64">
        <f>SUM(F20:F24)</f>
        <v>157550</v>
      </c>
    </row>
    <row r="26" spans="2:6" ht="12.75">
      <c r="B26" s="58"/>
      <c r="C26" s="58"/>
      <c r="D26" s="94"/>
      <c r="E26" s="54"/>
      <c r="F26" s="54"/>
    </row>
    <row r="27" spans="2:6" ht="12.75">
      <c r="B27" s="58" t="s">
        <v>56</v>
      </c>
      <c r="C27" s="59">
        <v>12</v>
      </c>
      <c r="D27" s="92">
        <v>-8004</v>
      </c>
      <c r="E27" s="61"/>
      <c r="F27" s="60">
        <v>-13282</v>
      </c>
    </row>
    <row r="28" spans="2:9" ht="13.5" thickBot="1">
      <c r="B28" s="70" t="s">
        <v>57</v>
      </c>
      <c r="C28" s="70"/>
      <c r="D28" s="71">
        <f>SUM(D25:D27)</f>
        <v>160128</v>
      </c>
      <c r="E28" s="64"/>
      <c r="F28" s="71">
        <f>SUM(F25:F27)</f>
        <v>144268</v>
      </c>
      <c r="G28" s="72"/>
      <c r="H28" s="72"/>
      <c r="I28" s="72"/>
    </row>
    <row r="29" spans="2:6" ht="13.5" thickTop="1">
      <c r="B29" s="73"/>
      <c r="C29" s="74"/>
      <c r="D29" s="75"/>
      <c r="E29" s="76"/>
      <c r="F29" s="75"/>
    </row>
    <row r="30" ht="12.75">
      <c r="B30" s="77" t="s">
        <v>58</v>
      </c>
    </row>
    <row r="31" ht="12.75">
      <c r="B31" s="49" t="s">
        <v>59</v>
      </c>
    </row>
    <row r="32" spans="2:6" ht="12.75">
      <c r="B32" s="79" t="s">
        <v>60</v>
      </c>
      <c r="D32" s="60">
        <v>0</v>
      </c>
      <c r="E32" s="61"/>
      <c r="F32" s="60">
        <v>0</v>
      </c>
    </row>
    <row r="33" spans="2:6" ht="25.5">
      <c r="B33" s="80" t="s">
        <v>61</v>
      </c>
      <c r="D33" s="60">
        <v>0</v>
      </c>
      <c r="E33" s="61"/>
      <c r="F33" s="60">
        <v>0</v>
      </c>
    </row>
    <row r="34" spans="2:6" ht="12.75">
      <c r="B34" s="81" t="s">
        <v>62</v>
      </c>
      <c r="D34" s="60"/>
      <c r="E34" s="61"/>
      <c r="F34" s="60"/>
    </row>
    <row r="35" spans="2:6" ht="12.75">
      <c r="B35" s="77" t="s">
        <v>63</v>
      </c>
      <c r="D35" s="82">
        <f>SUM(D32:D34)</f>
        <v>0</v>
      </c>
      <c r="E35" s="83"/>
      <c r="F35" s="82">
        <f>SUM(F32:F34)</f>
        <v>0</v>
      </c>
    </row>
    <row r="36" spans="2:8" ht="13.5" thickBot="1">
      <c r="B36" s="77" t="s">
        <v>64</v>
      </c>
      <c r="D36" s="84">
        <f>D35+D28</f>
        <v>160128</v>
      </c>
      <c r="E36" s="85"/>
      <c r="F36" s="84">
        <f>F35+F28</f>
        <v>144268</v>
      </c>
      <c r="H36" s="72"/>
    </row>
    <row r="37" spans="4:6" ht="13.5" thickTop="1">
      <c r="D37" s="72"/>
      <c r="E37" s="86"/>
      <c r="F37" s="72"/>
    </row>
    <row r="39" ht="12.75">
      <c r="B39" s="77" t="s">
        <v>65</v>
      </c>
    </row>
    <row r="40" spans="2:6" ht="12.75">
      <c r="B40" s="79" t="s">
        <v>66</v>
      </c>
      <c r="D40" s="72">
        <v>0</v>
      </c>
      <c r="E40" s="86"/>
      <c r="F40" s="72">
        <v>0</v>
      </c>
    </row>
    <row r="41" spans="2:6" ht="12.75">
      <c r="B41" s="79" t="s">
        <v>67</v>
      </c>
      <c r="D41" s="72">
        <v>0</v>
      </c>
      <c r="E41" s="86"/>
      <c r="F41" s="72">
        <v>0</v>
      </c>
    </row>
    <row r="42" spans="2:6" ht="12.75">
      <c r="B42" s="77" t="s">
        <v>57</v>
      </c>
      <c r="D42" s="87">
        <f>D28</f>
        <v>160128</v>
      </c>
      <c r="E42" s="85"/>
      <c r="F42" s="87">
        <f>F28</f>
        <v>144268</v>
      </c>
    </row>
    <row r="43" spans="2:6" ht="12.75">
      <c r="B43" s="77" t="s">
        <v>68</v>
      </c>
      <c r="D43" s="72">
        <f>D28-D42</f>
        <v>0</v>
      </c>
      <c r="E43" s="86"/>
      <c r="F43" s="72">
        <f>F28-F42</f>
        <v>0</v>
      </c>
    </row>
    <row r="44" spans="2:6" ht="12.75">
      <c r="B44" s="79" t="s">
        <v>66</v>
      </c>
      <c r="D44" s="72">
        <v>0</v>
      </c>
      <c r="E44" s="86"/>
      <c r="F44" s="72">
        <v>0</v>
      </c>
    </row>
    <row r="45" spans="2:6" ht="12.75">
      <c r="B45" s="79" t="s">
        <v>67</v>
      </c>
      <c r="D45" s="72">
        <v>0</v>
      </c>
      <c r="E45" s="86"/>
      <c r="F45" s="72">
        <v>0</v>
      </c>
    </row>
    <row r="46" spans="2:9" ht="12.75">
      <c r="B46" s="77" t="s">
        <v>64</v>
      </c>
      <c r="D46" s="87">
        <f>D36</f>
        <v>160128</v>
      </c>
      <c r="E46" s="85"/>
      <c r="F46" s="87">
        <f>F36</f>
        <v>144268</v>
      </c>
      <c r="I46" s="72"/>
    </row>
    <row r="47" spans="2:6" ht="12.75">
      <c r="B47" s="77"/>
      <c r="D47" s="85"/>
      <c r="E47" s="85"/>
      <c r="F47" s="85"/>
    </row>
    <row r="48" spans="2:6" ht="12.75">
      <c r="B48" s="73"/>
      <c r="D48" s="88">
        <f>D36-D46</f>
        <v>0</v>
      </c>
      <c r="E48" s="89"/>
      <c r="F48" s="88">
        <f>F36-F46</f>
        <v>0</v>
      </c>
    </row>
    <row r="50" spans="4:5" ht="12.75">
      <c r="D50" s="67"/>
      <c r="E50" s="49"/>
    </row>
    <row r="51" spans="2:6" ht="12.75">
      <c r="B51" s="49" t="s">
        <v>87</v>
      </c>
      <c r="D51" s="67"/>
      <c r="E51" s="49"/>
      <c r="F51" s="49" t="s">
        <v>86</v>
      </c>
    </row>
    <row r="54" spans="2:6" ht="12.75">
      <c r="B54" s="49" t="s">
        <v>74</v>
      </c>
      <c r="F54" s="49" t="s">
        <v>39</v>
      </c>
    </row>
    <row r="58" ht="12.75">
      <c r="B58" s="49" t="s">
        <v>79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65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55.57421875" style="0" customWidth="1"/>
    <col min="3" max="3" width="15.00390625" style="0" customWidth="1"/>
    <col min="4" max="4" width="15.7109375" style="0" customWidth="1"/>
  </cols>
  <sheetData>
    <row r="1" spans="2:4" ht="15.75">
      <c r="B1" s="102" t="s">
        <v>88</v>
      </c>
      <c r="C1" s="103"/>
      <c r="D1" s="103"/>
    </row>
    <row r="2" spans="2:4" ht="12.75">
      <c r="B2" s="104" t="s">
        <v>89</v>
      </c>
      <c r="C2" s="103"/>
      <c r="D2" s="4"/>
    </row>
    <row r="3" spans="2:4" ht="12.75">
      <c r="B3" s="104" t="s">
        <v>90</v>
      </c>
      <c r="C3" s="103"/>
      <c r="D3" s="4"/>
    </row>
    <row r="4" spans="2:4" ht="12.75">
      <c r="B4" s="104" t="s">
        <v>91</v>
      </c>
      <c r="C4" s="103"/>
      <c r="D4" s="4"/>
    </row>
    <row r="5" spans="2:4" ht="12.75">
      <c r="B5" s="4"/>
      <c r="C5" s="4"/>
      <c r="D5" s="4"/>
    </row>
    <row r="6" spans="2:4" ht="66.75" customHeight="1">
      <c r="B6" s="105"/>
      <c r="C6" s="106" t="s">
        <v>92</v>
      </c>
      <c r="D6" s="106" t="s">
        <v>93</v>
      </c>
    </row>
    <row r="7" spans="2:4" ht="24">
      <c r="B7" s="127" t="s">
        <v>94</v>
      </c>
      <c r="C7" s="107" t="s">
        <v>95</v>
      </c>
      <c r="D7" s="107" t="s">
        <v>95</v>
      </c>
    </row>
    <row r="8" spans="2:4" ht="12.75">
      <c r="B8" s="108" t="s">
        <v>40</v>
      </c>
      <c r="C8" s="109">
        <v>568276</v>
      </c>
      <c r="D8" s="109">
        <v>451363</v>
      </c>
    </row>
    <row r="9" spans="2:4" ht="12.75">
      <c r="B9" s="108" t="s">
        <v>41</v>
      </c>
      <c r="C9" s="109">
        <v>-164941</v>
      </c>
      <c r="D9" s="109">
        <v>-139987</v>
      </c>
    </row>
    <row r="10" spans="2:4" ht="12.75">
      <c r="B10" s="108" t="s">
        <v>43</v>
      </c>
      <c r="C10" s="109">
        <v>152905</v>
      </c>
      <c r="D10" s="109">
        <v>136506</v>
      </c>
    </row>
    <row r="11" spans="2:4" ht="12.75">
      <c r="B11" s="108" t="s">
        <v>44</v>
      </c>
      <c r="C11" s="109">
        <v>-1342</v>
      </c>
      <c r="D11" s="109">
        <v>-416</v>
      </c>
    </row>
    <row r="12" spans="2:4" ht="75.75" customHeight="1">
      <c r="B12" s="110" t="s">
        <v>96</v>
      </c>
      <c r="C12" s="109">
        <v>1170</v>
      </c>
      <c r="D12" s="109">
        <v>0</v>
      </c>
    </row>
    <row r="13" spans="2:4" ht="24">
      <c r="B13" s="110" t="s">
        <v>97</v>
      </c>
      <c r="C13" s="109">
        <v>56792</v>
      </c>
      <c r="D13" s="109">
        <v>90015</v>
      </c>
    </row>
    <row r="14" spans="2:4" ht="12.75">
      <c r="B14" s="108" t="s">
        <v>98</v>
      </c>
      <c r="C14" s="109">
        <v>0</v>
      </c>
      <c r="D14" s="109">
        <v>0</v>
      </c>
    </row>
    <row r="15" spans="2:4" ht="24">
      <c r="B15" s="110" t="s">
        <v>99</v>
      </c>
      <c r="C15" s="109">
        <v>4009</v>
      </c>
      <c r="D15" s="109">
        <v>27104</v>
      </c>
    </row>
    <row r="16" spans="2:4" ht="24">
      <c r="B16" s="110" t="s">
        <v>54</v>
      </c>
      <c r="C16" s="109">
        <v>-373837</v>
      </c>
      <c r="D16" s="109">
        <v>-192046</v>
      </c>
    </row>
    <row r="17" spans="2:4" ht="12.75">
      <c r="B17" s="111"/>
      <c r="C17" s="112"/>
      <c r="D17" s="112"/>
    </row>
    <row r="18" spans="2:4" ht="12.75">
      <c r="B18" s="113" t="s">
        <v>100</v>
      </c>
      <c r="C18" s="112"/>
      <c r="D18" s="112"/>
    </row>
    <row r="19" spans="2:4" ht="55.5" customHeight="1">
      <c r="B19" s="114" t="s">
        <v>18</v>
      </c>
      <c r="C19" s="109">
        <v>56397</v>
      </c>
      <c r="D19" s="109">
        <v>-330</v>
      </c>
    </row>
    <row r="20" spans="2:4" ht="24">
      <c r="B20" s="110" t="s">
        <v>101</v>
      </c>
      <c r="C20" s="109">
        <v>0</v>
      </c>
      <c r="D20" s="109">
        <v>0</v>
      </c>
    </row>
    <row r="21" spans="2:4" ht="12.75">
      <c r="B21" s="108" t="s">
        <v>102</v>
      </c>
      <c r="C21" s="109">
        <v>0</v>
      </c>
      <c r="D21" s="109">
        <v>0</v>
      </c>
    </row>
    <row r="22" spans="2:4" ht="16.5" customHeight="1">
      <c r="B22" s="115" t="s">
        <v>7</v>
      </c>
      <c r="C22" s="109">
        <v>-131890</v>
      </c>
      <c r="D22" s="109">
        <v>171861</v>
      </c>
    </row>
    <row r="23" spans="2:4" ht="15" customHeight="1">
      <c r="B23" s="115" t="s">
        <v>8</v>
      </c>
      <c r="C23" s="109">
        <v>-272330</v>
      </c>
      <c r="D23" s="109">
        <v>-320242</v>
      </c>
    </row>
    <row r="24" spans="2:4" ht="12.75">
      <c r="B24" s="108" t="s">
        <v>15</v>
      </c>
      <c r="C24" s="109">
        <v>-54545</v>
      </c>
      <c r="D24" s="109">
        <v>-4890</v>
      </c>
    </row>
    <row r="25" spans="2:4" ht="12.75">
      <c r="B25" s="108"/>
      <c r="C25" s="116"/>
      <c r="D25" s="116"/>
    </row>
    <row r="26" spans="2:4" ht="12.75">
      <c r="B26" s="113" t="s">
        <v>103</v>
      </c>
      <c r="C26" s="109"/>
      <c r="D26" s="109"/>
    </row>
    <row r="27" spans="2:4" ht="50.25" customHeight="1">
      <c r="B27" s="110" t="s">
        <v>18</v>
      </c>
      <c r="C27" s="109">
        <v>0</v>
      </c>
      <c r="D27" s="109">
        <v>0</v>
      </c>
    </row>
    <row r="28" spans="2:4" ht="13.5" customHeight="1">
      <c r="B28" s="115" t="s">
        <v>19</v>
      </c>
      <c r="C28" s="109">
        <v>341185</v>
      </c>
      <c r="D28" s="109">
        <v>-33904</v>
      </c>
    </row>
    <row r="29" spans="2:4" ht="12.75">
      <c r="B29" s="108" t="s">
        <v>20</v>
      </c>
      <c r="C29" s="109">
        <v>338154</v>
      </c>
      <c r="D29" s="109">
        <v>-29612</v>
      </c>
    </row>
    <row r="30" spans="2:4" ht="12.75">
      <c r="B30" s="108" t="s">
        <v>104</v>
      </c>
      <c r="C30" s="109">
        <v>-25217</v>
      </c>
      <c r="D30" s="109"/>
    </row>
    <row r="31" spans="2:4" ht="12.75">
      <c r="B31" s="108" t="s">
        <v>26</v>
      </c>
      <c r="C31" s="109">
        <v>-61599</v>
      </c>
      <c r="D31" s="109">
        <v>-84472</v>
      </c>
    </row>
    <row r="32" spans="2:4" ht="39.75" customHeight="1">
      <c r="B32" s="117" t="s">
        <v>105</v>
      </c>
      <c r="C32" s="116">
        <f>SUM(C8:C31)</f>
        <v>433187</v>
      </c>
      <c r="D32" s="116">
        <f>SUM(D8:D31)</f>
        <v>70950</v>
      </c>
    </row>
    <row r="33" spans="2:4" ht="12.75">
      <c r="B33" s="111"/>
      <c r="C33" s="112"/>
      <c r="D33" s="112"/>
    </row>
    <row r="34" spans="2:4" ht="12.75">
      <c r="B34" s="108" t="s">
        <v>106</v>
      </c>
      <c r="C34" s="118">
        <v>-8004</v>
      </c>
      <c r="D34" s="118">
        <v>-13282</v>
      </c>
    </row>
    <row r="35" spans="2:4" ht="12.75">
      <c r="B35" s="111"/>
      <c r="C35" s="109"/>
      <c r="D35" s="109"/>
    </row>
    <row r="36" spans="2:4" ht="24">
      <c r="B36" s="117" t="s">
        <v>107</v>
      </c>
      <c r="C36" s="116">
        <f>SUM(C32:C34)</f>
        <v>425183</v>
      </c>
      <c r="D36" s="116">
        <f>SUM(D32:D34)</f>
        <v>57668</v>
      </c>
    </row>
    <row r="37" spans="2:4" ht="12.75">
      <c r="B37" s="111"/>
      <c r="C37" s="109"/>
      <c r="D37" s="109"/>
    </row>
    <row r="38" spans="2:4" ht="12.75">
      <c r="B38" s="105" t="s">
        <v>108</v>
      </c>
      <c r="C38" s="109"/>
      <c r="D38" s="109"/>
    </row>
    <row r="39" spans="2:4" ht="24">
      <c r="B39" s="121" t="s">
        <v>109</v>
      </c>
      <c r="C39" s="118">
        <v>-7600</v>
      </c>
      <c r="D39" s="118">
        <v>-19229</v>
      </c>
    </row>
    <row r="40" spans="2:4" ht="24">
      <c r="B40" s="121" t="s">
        <v>110</v>
      </c>
      <c r="C40" s="109">
        <v>25000</v>
      </c>
      <c r="D40" s="109"/>
    </row>
    <row r="41" spans="2:4" ht="12.75">
      <c r="B41" s="108" t="s">
        <v>111</v>
      </c>
      <c r="C41" s="109">
        <v>-105218</v>
      </c>
      <c r="D41" s="109">
        <v>-69864</v>
      </c>
    </row>
    <row r="42" spans="2:4" ht="12.75">
      <c r="B42" s="108" t="s">
        <v>112</v>
      </c>
      <c r="C42" s="109">
        <v>0</v>
      </c>
      <c r="D42" s="109">
        <v>34816</v>
      </c>
    </row>
    <row r="43" spans="2:4" ht="24">
      <c r="B43" s="128" t="s">
        <v>113</v>
      </c>
      <c r="C43" s="116">
        <f>SUM(C39:C42)</f>
        <v>-87818</v>
      </c>
      <c r="D43" s="116">
        <f>SUM(D39:D42)</f>
        <v>-54277</v>
      </c>
    </row>
    <row r="44" spans="2:4" ht="12.75">
      <c r="B44" s="108"/>
      <c r="C44" s="109"/>
      <c r="D44" s="109"/>
    </row>
    <row r="45" spans="2:4" ht="12.75">
      <c r="B45" s="105" t="s">
        <v>114</v>
      </c>
      <c r="C45" s="109"/>
      <c r="D45" s="109"/>
    </row>
    <row r="46" spans="2:4" ht="12.75">
      <c r="B46" s="111" t="s">
        <v>115</v>
      </c>
      <c r="C46" s="109">
        <v>0</v>
      </c>
      <c r="D46" s="109">
        <v>25000</v>
      </c>
    </row>
    <row r="47" spans="2:4" ht="12.75">
      <c r="B47" s="111" t="s">
        <v>116</v>
      </c>
      <c r="C47" s="119">
        <v>0</v>
      </c>
      <c r="D47" s="109">
        <v>-46311</v>
      </c>
    </row>
    <row r="48" spans="2:4" ht="12.75">
      <c r="B48" s="108" t="s">
        <v>117</v>
      </c>
      <c r="C48" s="109">
        <v>0</v>
      </c>
      <c r="D48" s="109">
        <v>0</v>
      </c>
    </row>
    <row r="49" spans="2:4" ht="12.75">
      <c r="B49" s="108" t="s">
        <v>118</v>
      </c>
      <c r="C49" s="109">
        <v>-205</v>
      </c>
      <c r="D49" s="109">
        <v>0</v>
      </c>
    </row>
    <row r="50" spans="2:4" ht="12.75">
      <c r="B50" s="108" t="s">
        <v>119</v>
      </c>
      <c r="C50" s="118">
        <v>-368</v>
      </c>
      <c r="D50" s="118">
        <v>-347</v>
      </c>
    </row>
    <row r="51" spans="2:4" ht="24">
      <c r="B51" s="128" t="s">
        <v>120</v>
      </c>
      <c r="C51" s="116">
        <f>SUM(C46:C50)</f>
        <v>-573</v>
      </c>
      <c r="D51" s="116">
        <f>SUM(D46:D50)</f>
        <v>-21658</v>
      </c>
    </row>
    <row r="52" spans="2:4" ht="12.75">
      <c r="B52" s="120"/>
      <c r="C52" s="109"/>
      <c r="D52" s="109"/>
    </row>
    <row r="53" spans="2:4" ht="24">
      <c r="B53" s="128" t="s">
        <v>121</v>
      </c>
      <c r="C53" s="116">
        <f>SUM(C51,C43,C36)</f>
        <v>336792</v>
      </c>
      <c r="D53" s="116">
        <f>SUM(D51,D43,D36)</f>
        <v>-18267</v>
      </c>
    </row>
    <row r="54" spans="2:4" ht="28.5" customHeight="1">
      <c r="B54" s="121" t="s">
        <v>122</v>
      </c>
      <c r="C54" s="109">
        <v>2029</v>
      </c>
      <c r="D54" s="109">
        <v>-17785</v>
      </c>
    </row>
    <row r="55" spans="2:4" ht="24">
      <c r="B55" s="121" t="s">
        <v>123</v>
      </c>
      <c r="C55" s="109">
        <v>1572150</v>
      </c>
      <c r="D55" s="109">
        <v>1366374</v>
      </c>
    </row>
    <row r="56" spans="2:4" ht="24">
      <c r="B56" s="127" t="s">
        <v>124</v>
      </c>
      <c r="C56" s="116">
        <f>SUM(C53:C55)</f>
        <v>1910971</v>
      </c>
      <c r="D56" s="116">
        <f>SUM(D53:D55)</f>
        <v>1330322</v>
      </c>
    </row>
    <row r="57" spans="2:4" ht="12.75">
      <c r="B57" s="122"/>
      <c r="C57" s="123"/>
      <c r="D57" s="123"/>
    </row>
    <row r="58" spans="2:4" ht="12.75">
      <c r="B58" s="122"/>
      <c r="C58" s="123"/>
      <c r="D58" s="123"/>
    </row>
    <row r="59" spans="2:4" ht="12.75">
      <c r="B59" s="122"/>
      <c r="C59" s="123"/>
      <c r="D59" s="123"/>
    </row>
    <row r="60" spans="2:4" ht="12.75">
      <c r="B60" s="124"/>
      <c r="C60" s="125"/>
      <c r="D60" s="125"/>
    </row>
    <row r="61" spans="2:4" ht="12.75">
      <c r="B61" t="s">
        <v>125</v>
      </c>
      <c r="C61" s="126"/>
      <c r="D61" t="s">
        <v>86</v>
      </c>
    </row>
    <row r="62" ht="12.75">
      <c r="C62" s="126"/>
    </row>
    <row r="65" spans="2:4" ht="12.75">
      <c r="B65" t="s">
        <v>126</v>
      </c>
      <c r="D65" t="s">
        <v>39</v>
      </c>
    </row>
  </sheetData>
  <sheetProtection/>
  <mergeCells count="4">
    <mergeCell ref="B1:D1"/>
    <mergeCell ref="B2:C2"/>
    <mergeCell ref="B3:C3"/>
    <mergeCell ref="B4:C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2"/>
  <sheetViews>
    <sheetView tabSelected="1" zoomScalePageLayoutView="0" workbookViewId="0" topLeftCell="A16">
      <selection activeCell="B5" sqref="B5"/>
    </sheetView>
  </sheetViews>
  <sheetFormatPr defaultColWidth="9.140625" defaultRowHeight="12.75"/>
  <cols>
    <col min="2" max="2" width="30.421875" style="0" customWidth="1"/>
    <col min="4" max="4" width="13.421875" style="0" customWidth="1"/>
    <col min="6" max="6" width="16.140625" style="0" customWidth="1"/>
    <col min="7" max="7" width="13.8515625" style="0" customWidth="1"/>
    <col min="8" max="8" width="11.28125" style="0" customWidth="1"/>
  </cols>
  <sheetData>
    <row r="1" spans="2:9" ht="12.75">
      <c r="B1" s="129" t="s">
        <v>127</v>
      </c>
      <c r="C1" s="103"/>
      <c r="D1" s="103"/>
      <c r="E1" s="103"/>
      <c r="F1" s="103"/>
      <c r="G1" s="103"/>
      <c r="H1" s="130"/>
      <c r="I1" s="130"/>
    </row>
    <row r="2" spans="2:9" ht="12.75">
      <c r="B2" s="131" t="s">
        <v>128</v>
      </c>
      <c r="C2" s="103"/>
      <c r="D2" s="103"/>
      <c r="E2" s="103"/>
      <c r="F2" s="103"/>
      <c r="G2" s="103"/>
      <c r="H2" s="132"/>
      <c r="I2" s="132"/>
    </row>
    <row r="3" spans="2:9" ht="12.75">
      <c r="B3" s="133"/>
      <c r="C3" s="132"/>
      <c r="D3" s="132"/>
      <c r="E3" s="132"/>
      <c r="F3" s="132"/>
      <c r="G3" s="132"/>
      <c r="H3" s="132"/>
      <c r="I3" s="132"/>
    </row>
    <row r="4" spans="2:9" ht="12.75">
      <c r="B4" s="134"/>
      <c r="C4" s="134"/>
      <c r="D4" s="134"/>
      <c r="E4" s="134"/>
      <c r="F4" s="134"/>
      <c r="G4" s="134"/>
      <c r="H4" s="134"/>
      <c r="I4" s="134"/>
    </row>
    <row r="5" spans="2:9" ht="78.75" customHeight="1">
      <c r="B5" s="135"/>
      <c r="C5" s="136" t="s">
        <v>129</v>
      </c>
      <c r="D5" s="136" t="s">
        <v>130</v>
      </c>
      <c r="E5" s="136" t="s">
        <v>131</v>
      </c>
      <c r="F5" s="136" t="s">
        <v>132</v>
      </c>
      <c r="G5" s="136" t="s">
        <v>133</v>
      </c>
      <c r="H5" s="136" t="s">
        <v>134</v>
      </c>
      <c r="I5" s="137" t="s">
        <v>135</v>
      </c>
    </row>
    <row r="6" spans="2:9" ht="12.75">
      <c r="B6" s="138"/>
      <c r="C6" s="139"/>
      <c r="D6" s="139"/>
      <c r="E6" s="139"/>
      <c r="F6" s="139"/>
      <c r="G6" s="139"/>
      <c r="H6" s="139"/>
      <c r="I6" s="139"/>
    </row>
    <row r="7" spans="2:9" ht="12.75">
      <c r="B7" s="140" t="s">
        <v>136</v>
      </c>
      <c r="C7" s="138">
        <v>623092</v>
      </c>
      <c r="D7" s="138">
        <v>0</v>
      </c>
      <c r="E7" s="138">
        <v>18</v>
      </c>
      <c r="F7" s="138">
        <v>97319</v>
      </c>
      <c r="G7" s="138">
        <v>0</v>
      </c>
      <c r="H7" s="138">
        <v>0</v>
      </c>
      <c r="I7" s="138">
        <f>SUM(C7:H7)</f>
        <v>720429</v>
      </c>
    </row>
    <row r="8" spans="2:9" ht="12.75">
      <c r="B8" s="141"/>
      <c r="C8" s="139"/>
      <c r="D8" s="139"/>
      <c r="E8" s="139"/>
      <c r="F8" s="139"/>
      <c r="G8" s="139"/>
      <c r="H8" s="139"/>
      <c r="I8" s="139"/>
    </row>
    <row r="9" spans="2:9" ht="12.75">
      <c r="B9" s="141" t="s">
        <v>137</v>
      </c>
      <c r="C9" s="139"/>
      <c r="D9" s="139"/>
      <c r="E9" s="139"/>
      <c r="F9" s="139"/>
      <c r="G9" s="139"/>
      <c r="H9" s="139"/>
      <c r="I9" s="139"/>
    </row>
    <row r="10" spans="2:9" ht="12.75">
      <c r="B10" s="142" t="s">
        <v>138</v>
      </c>
      <c r="C10" s="139"/>
      <c r="D10" s="139"/>
      <c r="E10" s="139"/>
      <c r="F10" s="139"/>
      <c r="G10" s="139"/>
      <c r="H10" s="139"/>
      <c r="I10" s="139"/>
    </row>
    <row r="11" spans="2:9" ht="12.75">
      <c r="B11" s="142"/>
      <c r="C11" s="139"/>
      <c r="D11" s="139"/>
      <c r="E11" s="139"/>
      <c r="F11" s="139"/>
      <c r="G11" s="139"/>
      <c r="H11" s="139"/>
      <c r="I11" s="139"/>
    </row>
    <row r="12" spans="2:9" ht="12.75">
      <c r="B12" s="139" t="s">
        <v>139</v>
      </c>
      <c r="C12" s="139"/>
      <c r="D12" s="139"/>
      <c r="E12" s="139"/>
      <c r="F12" s="139"/>
      <c r="G12" s="139"/>
      <c r="H12" s="139"/>
      <c r="I12" s="139"/>
    </row>
    <row r="13" spans="2:9" ht="12.75">
      <c r="B13" s="139"/>
      <c r="C13" s="139"/>
      <c r="D13" s="139"/>
      <c r="E13" s="139"/>
      <c r="F13" s="139"/>
      <c r="G13" s="139"/>
      <c r="H13" s="139"/>
      <c r="I13" s="139"/>
    </row>
    <row r="14" spans="2:9" ht="27" customHeight="1">
      <c r="B14" s="143" t="s">
        <v>140</v>
      </c>
      <c r="C14" s="139"/>
      <c r="D14" s="139"/>
      <c r="E14" s="139"/>
      <c r="F14" s="139"/>
      <c r="G14" s="139"/>
      <c r="H14" s="139"/>
      <c r="I14" s="139"/>
    </row>
    <row r="15" spans="2:9" ht="12.75">
      <c r="B15" s="139"/>
      <c r="C15" s="139"/>
      <c r="D15" s="139"/>
      <c r="E15" s="139"/>
      <c r="F15" s="139"/>
      <c r="G15" s="139"/>
      <c r="H15" s="139"/>
      <c r="I15" s="139"/>
    </row>
    <row r="16" spans="2:9" ht="12.75">
      <c r="B16" s="139" t="s">
        <v>141</v>
      </c>
      <c r="C16" s="139">
        <v>-741</v>
      </c>
      <c r="D16" s="139"/>
      <c r="E16" s="139">
        <v>-1</v>
      </c>
      <c r="F16" s="139">
        <v>1</v>
      </c>
      <c r="G16" s="139"/>
      <c r="H16" s="139"/>
      <c r="I16" s="138">
        <f>SUM(C16:H16)</f>
        <v>-741</v>
      </c>
    </row>
    <row r="17" spans="2:9" ht="12.75">
      <c r="B17" s="139"/>
      <c r="C17" s="139"/>
      <c r="D17" s="139"/>
      <c r="E17" s="139"/>
      <c r="F17" s="139"/>
      <c r="G17" s="139"/>
      <c r="H17" s="139"/>
      <c r="I17" s="139"/>
    </row>
    <row r="18" spans="2:9" ht="12.75">
      <c r="B18" s="139" t="s">
        <v>142</v>
      </c>
      <c r="C18" s="139"/>
      <c r="D18" s="139"/>
      <c r="E18" s="139"/>
      <c r="F18" s="139">
        <v>73901</v>
      </c>
      <c r="G18" s="139"/>
      <c r="H18" s="139"/>
      <c r="I18" s="138">
        <f>SUM(C18:H18)</f>
        <v>73901</v>
      </c>
    </row>
    <row r="19" spans="2:9" ht="12.75">
      <c r="B19" s="141" t="s">
        <v>143</v>
      </c>
      <c r="C19" s="138">
        <f aca="true" t="shared" si="0" ref="C19:H19">SUM(C7:C18)</f>
        <v>622351</v>
      </c>
      <c r="D19" s="138">
        <f t="shared" si="0"/>
        <v>0</v>
      </c>
      <c r="E19" s="138">
        <f t="shared" si="0"/>
        <v>17</v>
      </c>
      <c r="F19" s="138">
        <f t="shared" si="0"/>
        <v>171221</v>
      </c>
      <c r="G19" s="138">
        <f t="shared" si="0"/>
        <v>0</v>
      </c>
      <c r="H19" s="138">
        <f t="shared" si="0"/>
        <v>0</v>
      </c>
      <c r="I19" s="138">
        <f>SUM(C19:H19)</f>
        <v>793589</v>
      </c>
    </row>
    <row r="20" spans="2:9" ht="12.75">
      <c r="B20" s="144"/>
      <c r="C20" s="139"/>
      <c r="D20" s="139"/>
      <c r="E20" s="139"/>
      <c r="F20" s="139"/>
      <c r="G20" s="139"/>
      <c r="H20" s="139"/>
      <c r="I20" s="139"/>
    </row>
    <row r="21" spans="2:9" ht="12.75">
      <c r="B21" s="141" t="s">
        <v>144</v>
      </c>
      <c r="C21" s="139"/>
      <c r="D21" s="139"/>
      <c r="E21" s="139"/>
      <c r="F21" s="139"/>
      <c r="G21" s="139"/>
      <c r="H21" s="139"/>
      <c r="I21" s="139"/>
    </row>
    <row r="22" spans="2:9" ht="12.75">
      <c r="B22" s="142" t="s">
        <v>139</v>
      </c>
      <c r="C22" s="139"/>
      <c r="D22" s="139"/>
      <c r="E22" s="139"/>
      <c r="F22" s="139"/>
      <c r="G22" s="139"/>
      <c r="H22" s="139"/>
      <c r="I22" s="139"/>
    </row>
    <row r="23" spans="2:9" ht="12.75">
      <c r="B23" s="142"/>
      <c r="C23" s="139"/>
      <c r="D23" s="139"/>
      <c r="E23" s="139"/>
      <c r="F23" s="139"/>
      <c r="G23" s="139"/>
      <c r="H23" s="139"/>
      <c r="I23" s="139"/>
    </row>
    <row r="24" spans="2:9" ht="25.5">
      <c r="B24" s="143" t="s">
        <v>145</v>
      </c>
      <c r="C24" s="139"/>
      <c r="D24" s="139"/>
      <c r="E24" s="139"/>
      <c r="F24" s="139"/>
      <c r="G24" s="139"/>
      <c r="H24" s="139"/>
      <c r="I24" s="139"/>
    </row>
    <row r="25" spans="2:9" ht="12.75">
      <c r="B25" s="139"/>
      <c r="C25" s="139"/>
      <c r="D25" s="139"/>
      <c r="E25" s="139"/>
      <c r="F25" s="139"/>
      <c r="G25" s="139"/>
      <c r="H25" s="139"/>
      <c r="I25" s="139"/>
    </row>
    <row r="26" spans="2:9" ht="12.75">
      <c r="B26" s="139" t="s">
        <v>146</v>
      </c>
      <c r="C26" s="139">
        <v>97</v>
      </c>
      <c r="D26" s="139"/>
      <c r="E26" s="139"/>
      <c r="F26" s="139"/>
      <c r="G26" s="139"/>
      <c r="H26" s="139"/>
      <c r="I26" s="138">
        <f>SUM(C26:H26)</f>
        <v>97</v>
      </c>
    </row>
    <row r="27" spans="2:9" ht="12.75">
      <c r="B27" s="139"/>
      <c r="C27" s="139"/>
      <c r="D27" s="139"/>
      <c r="E27" s="139"/>
      <c r="F27" s="139"/>
      <c r="G27" s="139"/>
      <c r="H27" s="139"/>
      <c r="I27" s="139"/>
    </row>
    <row r="28" spans="2:9" ht="12.75">
      <c r="B28" s="139" t="s">
        <v>147</v>
      </c>
      <c r="C28" s="139"/>
      <c r="D28" s="139"/>
      <c r="E28" s="139"/>
      <c r="F28" s="139"/>
      <c r="G28" s="139"/>
      <c r="H28" s="139"/>
      <c r="I28" s="138">
        <f>SUM(C28:H28)</f>
        <v>0</v>
      </c>
    </row>
    <row r="29" spans="2:9" ht="12.75">
      <c r="B29" s="139"/>
      <c r="C29" s="139"/>
      <c r="D29" s="139"/>
      <c r="E29" s="139"/>
      <c r="F29" s="139"/>
      <c r="G29" s="139"/>
      <c r="H29" s="139"/>
      <c r="I29" s="139"/>
    </row>
    <row r="30" spans="2:9" ht="12.75">
      <c r="B30" s="139" t="s">
        <v>148</v>
      </c>
      <c r="C30" s="139"/>
      <c r="D30" s="139"/>
      <c r="E30" s="139"/>
      <c r="F30" s="139"/>
      <c r="G30" s="139"/>
      <c r="H30" s="139"/>
      <c r="I30" s="139"/>
    </row>
    <row r="31" spans="2:9" ht="12.75">
      <c r="B31" s="141" t="s">
        <v>149</v>
      </c>
      <c r="C31" s="138">
        <f aca="true" t="shared" si="1" ref="C31:H31">C22+C24+C26+C28+C30</f>
        <v>97</v>
      </c>
      <c r="D31" s="138">
        <f t="shared" si="1"/>
        <v>0</v>
      </c>
      <c r="E31" s="138">
        <f t="shared" si="1"/>
        <v>0</v>
      </c>
      <c r="F31" s="138">
        <f t="shared" si="1"/>
        <v>0</v>
      </c>
      <c r="G31" s="138">
        <f t="shared" si="1"/>
        <v>0</v>
      </c>
      <c r="H31" s="138">
        <f t="shared" si="1"/>
        <v>0</v>
      </c>
      <c r="I31" s="138">
        <f>SUM(C31:H31)</f>
        <v>97</v>
      </c>
    </row>
    <row r="32" spans="2:9" ht="12.75">
      <c r="B32" s="139"/>
      <c r="C32" s="139"/>
      <c r="D32" s="139"/>
      <c r="E32" s="139"/>
      <c r="F32" s="139"/>
      <c r="G32" s="139"/>
      <c r="H32" s="139"/>
      <c r="I32" s="139"/>
    </row>
    <row r="33" spans="2:9" ht="12.75">
      <c r="B33" s="145" t="s">
        <v>150</v>
      </c>
      <c r="C33" s="138">
        <f aca="true" t="shared" si="2" ref="C33:H33">C19+C31</f>
        <v>622448</v>
      </c>
      <c r="D33" s="138">
        <f t="shared" si="2"/>
        <v>0</v>
      </c>
      <c r="E33" s="138">
        <f t="shared" si="2"/>
        <v>17</v>
      </c>
      <c r="F33" s="138">
        <f t="shared" si="2"/>
        <v>171221</v>
      </c>
      <c r="G33" s="138">
        <f t="shared" si="2"/>
        <v>0</v>
      </c>
      <c r="H33" s="138">
        <f t="shared" si="2"/>
        <v>0</v>
      </c>
      <c r="I33" s="138">
        <f>SUM(C33:H33)</f>
        <v>793686</v>
      </c>
    </row>
    <row r="34" spans="2:9" ht="12.75">
      <c r="B34" s="146"/>
      <c r="C34" s="147"/>
      <c r="D34" s="147"/>
      <c r="E34" s="147"/>
      <c r="F34" s="147"/>
      <c r="G34" s="147"/>
      <c r="H34" s="147"/>
      <c r="I34" s="147"/>
    </row>
    <row r="35" spans="2:9" ht="12.75">
      <c r="B35" s="146"/>
      <c r="C35" s="147"/>
      <c r="D35" s="147"/>
      <c r="E35" s="147"/>
      <c r="F35" s="147"/>
      <c r="G35" s="147"/>
      <c r="H35" s="147"/>
      <c r="I35" s="147"/>
    </row>
    <row r="36" spans="2:9" ht="12.75">
      <c r="B36" s="146"/>
      <c r="C36" s="147"/>
      <c r="D36" s="147"/>
      <c r="E36" s="147"/>
      <c r="F36" s="147"/>
      <c r="G36" s="147"/>
      <c r="H36" s="147"/>
      <c r="I36" s="147"/>
    </row>
    <row r="37" spans="2:9" ht="12.75">
      <c r="B37" t="s">
        <v>151</v>
      </c>
      <c r="C37" s="126"/>
      <c r="E37" s="132"/>
      <c r="F37" s="132"/>
      <c r="G37" t="s">
        <v>86</v>
      </c>
      <c r="H37" s="147"/>
      <c r="I37" s="147"/>
    </row>
    <row r="38" spans="2:9" ht="12.75">
      <c r="B38" s="146"/>
      <c r="C38" s="147"/>
      <c r="D38" s="147"/>
      <c r="E38" s="147"/>
      <c r="F38" s="147"/>
      <c r="G38" s="147"/>
      <c r="H38" s="147"/>
      <c r="I38" s="147"/>
    </row>
    <row r="39" spans="2:9" ht="12.75">
      <c r="B39" s="146"/>
      <c r="C39" s="147"/>
      <c r="D39" s="147"/>
      <c r="E39" s="147"/>
      <c r="F39" s="147"/>
      <c r="G39" s="147"/>
      <c r="H39" s="147"/>
      <c r="I39" s="147"/>
    </row>
    <row r="40" spans="2:9" ht="12.75">
      <c r="B40" s="148"/>
      <c r="C40" s="134"/>
      <c r="D40" s="134"/>
      <c r="E40" s="134"/>
      <c r="F40" s="134"/>
      <c r="G40" s="134"/>
      <c r="H40" s="134"/>
      <c r="I40" s="134"/>
    </row>
    <row r="41" spans="3:9" ht="12.75">
      <c r="C41" s="126"/>
      <c r="E41" s="132"/>
      <c r="F41" s="132"/>
      <c r="H41" s="132"/>
      <c r="I41" s="132"/>
    </row>
    <row r="42" spans="2:9" ht="12.75">
      <c r="B42" t="s">
        <v>126</v>
      </c>
      <c r="E42" s="132"/>
      <c r="F42" s="132"/>
      <c r="G42" t="s">
        <v>39</v>
      </c>
      <c r="H42" s="132"/>
      <c r="I42" s="132"/>
    </row>
  </sheetData>
  <sheetProtection/>
  <mergeCells count="2">
    <mergeCell ref="B1:G1"/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2013-10-03T09:02:36Z</cp:lastPrinted>
  <dcterms:created xsi:type="dcterms:W3CDTF">1996-10-08T23:32:33Z</dcterms:created>
  <dcterms:modified xsi:type="dcterms:W3CDTF">2015-04-02T10:56:50Z</dcterms:modified>
  <cp:category/>
  <cp:version/>
  <cp:contentType/>
  <cp:contentStatus/>
</cp:coreProperties>
</file>