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P\post\H-OFFICE\UBUiO\Мира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1" i="3" l="1"/>
  <c r="C17" i="5" l="1"/>
  <c r="B17" i="5"/>
  <c r="B19" i="5" s="1"/>
  <c r="C9" i="5"/>
  <c r="C11" i="5" s="1"/>
  <c r="B9" i="5"/>
  <c r="B11" i="5" s="1"/>
  <c r="C19" i="5" l="1"/>
  <c r="C21" i="5" s="1"/>
  <c r="C25" i="5" s="1"/>
  <c r="C28" i="5" s="1"/>
  <c r="C30" i="5" s="1"/>
  <c r="C31" i="5" s="1"/>
  <c r="B21" i="5"/>
  <c r="B25" i="5" s="1"/>
  <c r="B28" i="5" s="1"/>
  <c r="B30" i="5" s="1"/>
  <c r="B31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<sst xmlns="http://schemas.openxmlformats.org/spreadsheetml/2006/main" count="81" uniqueCount="68">
  <si>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</si>
  <si>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</si>
  <si>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</si>
  <si>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</si>
  <si>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</si>
  <si>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</si>
  <si>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</si>
  <si>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</si>
  <si>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</si>
  <si>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</si>
  <si>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</si>
  <si>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</si>
  <si>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</si>
  <si>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</si>
  <si>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</si>
  <si>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</si>
  <si>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</si>
  <si>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</si>
  <si>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</si>
  <si>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</si>
  <si>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</si>
  <si>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</si>
  <si>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</si>
  <si>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</si>
  <si>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</si>
  <si>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</si>
  <si>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</si>
  <si>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</si>
  <si>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</si>
  <si>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</si>
  <si>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</si>
  <si>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</si>
  <si>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</si>
  <si>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</si>
  <si>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</si>
  <si>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</si>
  <si>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</si>
  <si>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</si>
  <si>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</si>
  <si>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</si>
  <si>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</si>
  <si>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</si>
  <si>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</si>
  <si>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</si>
  <si>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</si>
  <si>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</si>
  <si>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</si>
  <si>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</si>
  <si>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</si>
  <si>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</si>
  <si>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</si>
  <si>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</si>
  <si>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</si>
  <si>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</si>
  <si>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</si>
  <si>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</si>
  <si>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</si>
  <si>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</si>
  <si>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</si>
  <si>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</si>
  <si>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</si>
  <si>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</si>
  <si>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</si>
  <si>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</si>
  <si>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Отчет о финансовом положении на 30 ноября 2017 года (включительно)</t>
  </si>
  <si>
    <t>Отчет о прибылях или убытках и прочем совокупном доходе на 30 ноября 2017 года (включительно)</t>
  </si>
  <si>
    <t>Ноябрь 2017 г.</t>
  </si>
  <si>
    <t>Ноябрь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</si>
</sst>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selection activeCell="B21" sqref="B21"/>
    </sheetView>
  </sheetViews>
  <sheetFormatPr defaultRowHeight="14.25" x14ac:dyDescent="0.2"/>
  <cols>
    <col min="1" max="1" width="55.4257812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5" t="s">
        <v>11</v>
      </c>
      <c r="B1" s="85"/>
      <c r="C1" s="85"/>
    </row>
    <row r="2" spans="1:4" ht="15" x14ac:dyDescent="0.25">
      <c r="A2" s="85" t="s">
        <v>64</v>
      </c>
      <c r="B2" s="85"/>
      <c r="C2" s="85"/>
    </row>
    <row r="3" spans="1:4" ht="12.75" customHeight="1" x14ac:dyDescent="0.2">
      <c r="A3" s="27"/>
    </row>
    <row r="4" spans="1:4" ht="12.75" customHeight="1" x14ac:dyDescent="0.2">
      <c r="A4" s="27"/>
      <c r="B4" s="28" t="s">
        <v>48</v>
      </c>
      <c r="C4" s="31" t="s">
        <v>50</v>
      </c>
      <c r="D4" s="31" t="s">
        <v>50</v>
      </c>
    </row>
    <row r="5" spans="1:4" ht="15" x14ac:dyDescent="0.25">
      <c r="A5" s="27"/>
      <c r="B5" s="30" t="s">
        <v>66</v>
      </c>
      <c r="C5" s="30" t="s">
        <v>67</v>
      </c>
      <c r="D5" s="30" t="s">
        <v>56</v>
      </c>
    </row>
    <row r="6" spans="1:4" ht="15.75" thickBot="1" x14ac:dyDescent="0.3">
      <c r="A6" s="1"/>
      <c r="B6" s="29" t="s">
        <v>49</v>
      </c>
      <c r="C6" s="29" t="s">
        <v>49</v>
      </c>
      <c r="D6" s="29" t="s">
        <v>49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34</v>
      </c>
      <c r="B8" s="84">
        <v>1429513</v>
      </c>
      <c r="C8" s="17">
        <v>1170750</v>
      </c>
      <c r="D8" s="17">
        <v>1413645</v>
      </c>
    </row>
    <row r="9" spans="1:4" x14ac:dyDescent="0.2">
      <c r="A9" s="2" t="s">
        <v>31</v>
      </c>
      <c r="B9" s="84">
        <v>1210616</v>
      </c>
      <c r="C9" s="17">
        <v>1508701</v>
      </c>
      <c r="D9" s="17">
        <v>1592040</v>
      </c>
    </row>
    <row r="10" spans="1:4" x14ac:dyDescent="0.2">
      <c r="A10" s="2" t="s">
        <v>32</v>
      </c>
      <c r="B10" s="84">
        <v>170298</v>
      </c>
      <c r="C10" s="17">
        <v>611253</v>
      </c>
      <c r="D10" s="17">
        <v>549428</v>
      </c>
    </row>
    <row r="11" spans="1:4" ht="15" x14ac:dyDescent="0.25">
      <c r="A11" s="5" t="s">
        <v>33</v>
      </c>
      <c r="B11" s="14">
        <f>B8+B9+B10</f>
        <v>2810427</v>
      </c>
      <c r="C11" s="14">
        <f>C8+C9+C10</f>
        <v>3290704</v>
      </c>
      <c r="D11" s="14">
        <f>D8+D9+D10</f>
        <v>3555113</v>
      </c>
    </row>
    <row r="12" spans="1:4" x14ac:dyDescent="0.2">
      <c r="A12" s="2" t="s">
        <v>35</v>
      </c>
      <c r="B12" s="83">
        <v>1074176</v>
      </c>
      <c r="C12" s="16">
        <v>767226</v>
      </c>
      <c r="D12" s="16">
        <v>802697</v>
      </c>
    </row>
    <row r="13" spans="1:4" ht="32.25" customHeight="1" x14ac:dyDescent="0.2">
      <c r="A13" s="2" t="s">
        <v>42</v>
      </c>
      <c r="B13" s="84">
        <v>8974</v>
      </c>
      <c r="C13" s="17">
        <v>479641</v>
      </c>
      <c r="D13" s="17">
        <v>469332</v>
      </c>
    </row>
    <row r="14" spans="1:4" ht="32.25" customHeight="1" x14ac:dyDescent="0.2">
      <c r="A14" s="2" t="s">
        <v>43</v>
      </c>
      <c r="B14" s="84">
        <v>276843</v>
      </c>
      <c r="C14" s="17">
        <v>242237</v>
      </c>
      <c r="D14" s="17">
        <v>241466</v>
      </c>
    </row>
    <row r="15" spans="1:4" ht="14.25" customHeight="1" x14ac:dyDescent="0.2">
      <c r="A15" s="8" t="s">
        <v>30</v>
      </c>
      <c r="B15" s="82">
        <v>-257</v>
      </c>
      <c r="C15" s="33">
        <v>-411</v>
      </c>
      <c r="D15" s="33">
        <v>-402</v>
      </c>
    </row>
    <row r="16" spans="1:4" ht="15" customHeight="1" x14ac:dyDescent="0.25">
      <c r="A16" s="5" t="s">
        <v>44</v>
      </c>
      <c r="B16" s="14">
        <f>B14+B15</f>
        <v>276586</v>
      </c>
      <c r="C16" s="14">
        <f>C14+C15</f>
        <v>241826</v>
      </c>
      <c r="D16" s="14">
        <f>D14+D15</f>
        <v>241064</v>
      </c>
    </row>
    <row r="17" spans="1:5" x14ac:dyDescent="0.2">
      <c r="A17" s="8" t="s">
        <v>45</v>
      </c>
      <c r="B17" s="84">
        <v>6857635</v>
      </c>
      <c r="C17" s="17">
        <v>6251799</v>
      </c>
      <c r="D17" s="17">
        <v>6390087</v>
      </c>
    </row>
    <row r="18" spans="1:5" x14ac:dyDescent="0.2">
      <c r="A18" s="8" t="s">
        <v>30</v>
      </c>
      <c r="B18" s="82">
        <v>-521073</v>
      </c>
      <c r="C18" s="33">
        <v>-402954</v>
      </c>
      <c r="D18" s="33">
        <v>-412992</v>
      </c>
      <c r="E18" s="4"/>
    </row>
    <row r="19" spans="1:5" ht="15" x14ac:dyDescent="0.25">
      <c r="A19" s="9" t="s">
        <v>46</v>
      </c>
      <c r="B19" s="15">
        <f>B17+B18</f>
        <v>6336562</v>
      </c>
      <c r="C19" s="15">
        <f>C17+C18</f>
        <v>5848845</v>
      </c>
      <c r="D19" s="15">
        <f>D17+D18</f>
        <v>5977095</v>
      </c>
      <c r="E19" s="4"/>
    </row>
    <row r="20" spans="1:5" ht="15" x14ac:dyDescent="0.25">
      <c r="A20" s="9" t="s">
        <v>21</v>
      </c>
      <c r="B20" s="14">
        <f>B16+B19</f>
        <v>6613148</v>
      </c>
      <c r="C20" s="14">
        <f>C16+C19</f>
        <v>6090671</v>
      </c>
      <c r="D20" s="14">
        <f>D16+D19</f>
        <v>6218159</v>
      </c>
      <c r="E20" s="4"/>
    </row>
    <row r="21" spans="1:5" ht="28.5" x14ac:dyDescent="0.2">
      <c r="A21" s="2" t="s">
        <v>61</v>
      </c>
      <c r="B21" s="82">
        <v>0</v>
      </c>
      <c r="C21" s="76">
        <v>-5751</v>
      </c>
      <c r="D21" s="82">
        <v>0</v>
      </c>
      <c r="E21" s="4"/>
    </row>
    <row r="22" spans="1:5" x14ac:dyDescent="0.2">
      <c r="A22" s="10" t="s">
        <v>41</v>
      </c>
      <c r="B22" s="82">
        <v>0</v>
      </c>
      <c r="C22" s="82">
        <v>0</v>
      </c>
      <c r="D22" s="82">
        <v>0</v>
      </c>
      <c r="E22" s="4"/>
    </row>
    <row r="23" spans="1:5" x14ac:dyDescent="0.2">
      <c r="A23" s="2" t="s">
        <v>1</v>
      </c>
      <c r="B23" s="84">
        <v>549264</v>
      </c>
      <c r="C23" s="17">
        <v>493236</v>
      </c>
      <c r="D23" s="17">
        <v>495997</v>
      </c>
    </row>
    <row r="24" spans="1:5" ht="14.25" customHeight="1" x14ac:dyDescent="0.2">
      <c r="A24" s="2" t="s">
        <v>2</v>
      </c>
      <c r="B24" s="78">
        <v>462840</v>
      </c>
      <c r="C24" s="17">
        <v>289600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39</v>
      </c>
      <c r="B26" s="20">
        <f>B11+B12+B13+B20+B21+B22+B23+B24</f>
        <v>11518829</v>
      </c>
      <c r="C26" s="20">
        <f>C11+C12+C13+C20+C21+C22+C23+C24</f>
        <v>11405327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40</v>
      </c>
      <c r="B28" s="22"/>
      <c r="D28" s="26"/>
    </row>
    <row r="29" spans="1:5" ht="18.75" x14ac:dyDescent="0.4">
      <c r="A29" s="2" t="s">
        <v>3</v>
      </c>
      <c r="B29" s="80"/>
      <c r="C29" s="17"/>
      <c r="D29" s="17"/>
    </row>
    <row r="30" spans="1:5" ht="28.5" x14ac:dyDescent="0.2">
      <c r="A30" s="32" t="s">
        <v>51</v>
      </c>
      <c r="B30" s="62">
        <v>803550</v>
      </c>
      <c r="C30" s="17">
        <v>741547</v>
      </c>
      <c r="D30" s="17">
        <v>819791</v>
      </c>
    </row>
    <row r="31" spans="1:5" x14ac:dyDescent="0.2">
      <c r="A31" s="11" t="s">
        <v>57</v>
      </c>
      <c r="B31" s="84">
        <v>7858045</v>
      </c>
      <c r="C31" s="17">
        <v>8384892</v>
      </c>
      <c r="D31" s="17">
        <v>8637049</v>
      </c>
    </row>
    <row r="32" spans="1:5" x14ac:dyDescent="0.2">
      <c r="A32" s="6" t="s">
        <v>20</v>
      </c>
      <c r="B32" s="84">
        <v>1222312</v>
      </c>
      <c r="C32" s="17">
        <v>899594</v>
      </c>
      <c r="D32" s="17">
        <v>1010549</v>
      </c>
    </row>
    <row r="33" spans="1:4" x14ac:dyDescent="0.2">
      <c r="A33" s="6" t="s">
        <v>59</v>
      </c>
      <c r="B33" s="84">
        <v>5170</v>
      </c>
      <c r="C33" s="17">
        <v>2000</v>
      </c>
      <c r="D33" s="17">
        <v>550</v>
      </c>
    </row>
    <row r="34" spans="1:4" x14ac:dyDescent="0.2">
      <c r="A34" s="6" t="s">
        <v>17</v>
      </c>
      <c r="B34" s="84">
        <v>12416</v>
      </c>
      <c r="C34" s="17">
        <v>4850</v>
      </c>
      <c r="D34" s="17">
        <v>6000</v>
      </c>
    </row>
    <row r="35" spans="1:4" ht="28.5" x14ac:dyDescent="0.2">
      <c r="A35" s="2" t="s">
        <v>58</v>
      </c>
      <c r="B35" s="17">
        <v>127</v>
      </c>
      <c r="C35" s="82">
        <v>0</v>
      </c>
      <c r="D35" s="17">
        <v>5905</v>
      </c>
    </row>
    <row r="36" spans="1:4" x14ac:dyDescent="0.2">
      <c r="A36" s="6" t="s">
        <v>4</v>
      </c>
      <c r="B36" s="78">
        <v>314554</v>
      </c>
      <c r="C36" s="17">
        <v>240463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38</v>
      </c>
      <c r="B38" s="23">
        <f>SUM(B30:B36)</f>
        <v>10216174</v>
      </c>
      <c r="C38" s="23">
        <f>SUM(C30:C36)</f>
        <v>10273346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5">
      <c r="A40" s="2" t="s">
        <v>18</v>
      </c>
      <c r="B40" s="81"/>
      <c r="C40" s="17"/>
      <c r="D40" s="17"/>
    </row>
    <row r="41" spans="1:4" x14ac:dyDescent="0.2">
      <c r="A41" s="2" t="s">
        <v>19</v>
      </c>
      <c r="B41" s="84">
        <v>1126356.0049999999</v>
      </c>
      <c r="C41" s="17">
        <v>1080814</v>
      </c>
      <c r="D41" s="17">
        <v>1080814</v>
      </c>
    </row>
    <row r="42" spans="1:4" x14ac:dyDescent="0.2">
      <c r="A42" s="2" t="s">
        <v>14</v>
      </c>
      <c r="B42" s="82">
        <v>0</v>
      </c>
      <c r="C42" s="82">
        <v>0</v>
      </c>
      <c r="D42" s="82">
        <v>0</v>
      </c>
    </row>
    <row r="43" spans="1:4" x14ac:dyDescent="0.2">
      <c r="A43" s="2" t="s">
        <v>16</v>
      </c>
      <c r="B43" s="63">
        <v>176299.4889</v>
      </c>
      <c r="C43" s="77">
        <v>51167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36</v>
      </c>
      <c r="B45" s="24">
        <f>SUM(B41:B43)</f>
        <v>1302655.4938999999</v>
      </c>
      <c r="C45" s="24">
        <f>SUM(C41:C43)</f>
        <v>1131981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37</v>
      </c>
      <c r="B47" s="25">
        <f>B38+B45</f>
        <v>11518829.493899999</v>
      </c>
      <c r="C47" s="25">
        <f>C38+C45</f>
        <v>11405327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15</v>
      </c>
      <c r="C53" s="79" t="s">
        <v>62</v>
      </c>
      <c r="D53" s="66"/>
    </row>
    <row r="54" spans="1:4" x14ac:dyDescent="0.2">
      <c r="C54" s="79"/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9" zoomScaleNormal="100" workbookViewId="0">
      <selection activeCell="B31" sqref="B31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85" t="s">
        <v>11</v>
      </c>
      <c r="B1" s="86"/>
      <c r="C1" s="86"/>
    </row>
    <row r="2" spans="1:4" ht="31.5" customHeight="1" x14ac:dyDescent="0.25">
      <c r="A2" s="87" t="s">
        <v>65</v>
      </c>
      <c r="B2" s="88"/>
      <c r="C2" s="88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48</v>
      </c>
      <c r="C4" s="31" t="s">
        <v>50</v>
      </c>
    </row>
    <row r="5" spans="1:4" x14ac:dyDescent="0.25">
      <c r="A5" s="34"/>
      <c r="B5" s="30" t="s">
        <v>66</v>
      </c>
      <c r="C5" s="30" t="s">
        <v>67</v>
      </c>
    </row>
    <row r="6" spans="1:4" ht="18.75" thickBot="1" x14ac:dyDescent="0.3">
      <c r="A6" s="34"/>
      <c r="B6" s="29" t="s">
        <v>49</v>
      </c>
      <c r="C6" s="29" t="s">
        <v>49</v>
      </c>
    </row>
    <row r="7" spans="1:4" x14ac:dyDescent="0.25">
      <c r="A7" s="34" t="s">
        <v>6</v>
      </c>
      <c r="B7" s="67">
        <v>1198685</v>
      </c>
      <c r="C7" s="68">
        <v>1087823</v>
      </c>
    </row>
    <row r="8" spans="1:4" x14ac:dyDescent="0.25">
      <c r="A8" s="34" t="s">
        <v>7</v>
      </c>
      <c r="B8" s="67">
        <v>-421493</v>
      </c>
      <c r="C8" s="69">
        <v>-631211</v>
      </c>
    </row>
    <row r="9" spans="1:4" ht="42.75" x14ac:dyDescent="0.25">
      <c r="A9" s="40" t="s">
        <v>60</v>
      </c>
      <c r="B9" s="41">
        <f>SUM(B7:B8)</f>
        <v>777192</v>
      </c>
      <c r="C9" s="41">
        <f>SUM(C7:C8)</f>
        <v>456612</v>
      </c>
    </row>
    <row r="10" spans="1:4" ht="28.5" x14ac:dyDescent="0.25">
      <c r="A10" s="40" t="s">
        <v>53</v>
      </c>
      <c r="B10" s="49">
        <v>-126763</v>
      </c>
      <c r="C10" s="51">
        <v>-67377</v>
      </c>
    </row>
    <row r="11" spans="1:4" x14ac:dyDescent="0.25">
      <c r="A11" s="42" t="s">
        <v>8</v>
      </c>
      <c r="B11" s="43">
        <f>B9+B10</f>
        <v>650429</v>
      </c>
      <c r="C11" s="43">
        <f>C9+C10</f>
        <v>389235</v>
      </c>
    </row>
    <row r="12" spans="1:4" x14ac:dyDescent="0.25">
      <c r="A12" s="44"/>
      <c r="B12" s="3"/>
      <c r="C12" s="45"/>
    </row>
    <row r="13" spans="1:4" x14ac:dyDescent="0.25">
      <c r="A13" s="46" t="s">
        <v>22</v>
      </c>
      <c r="B13" s="70">
        <v>323677</v>
      </c>
      <c r="C13" s="69">
        <v>246260</v>
      </c>
    </row>
    <row r="14" spans="1:4" x14ac:dyDescent="0.25">
      <c r="A14" s="46" t="s">
        <v>23</v>
      </c>
      <c r="B14" s="49">
        <v>-41317</v>
      </c>
      <c r="C14" s="71">
        <v>-27149</v>
      </c>
    </row>
    <row r="15" spans="1:4" x14ac:dyDescent="0.25">
      <c r="A15" s="44" t="s">
        <v>47</v>
      </c>
      <c r="B15" s="67">
        <v>156258</v>
      </c>
      <c r="C15" s="71">
        <v>154127</v>
      </c>
    </row>
    <row r="16" spans="1:4" x14ac:dyDescent="0.25">
      <c r="A16" s="44" t="s">
        <v>24</v>
      </c>
      <c r="B16" s="67">
        <v>-1082</v>
      </c>
      <c r="C16" s="71">
        <v>2689</v>
      </c>
      <c r="D16" s="37"/>
    </row>
    <row r="17" spans="1:3" ht="18.75" customHeight="1" x14ac:dyDescent="0.25">
      <c r="A17" s="42" t="s">
        <v>25</v>
      </c>
      <c r="B17" s="47">
        <f>SUM(B13:B16)</f>
        <v>437536</v>
      </c>
      <c r="C17" s="47">
        <f>SUM(C13:C16)</f>
        <v>375927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82">
        <f>B11+B17</f>
        <v>1087965</v>
      </c>
      <c r="C19" s="49">
        <f>C11+C17</f>
        <v>765162</v>
      </c>
    </row>
    <row r="20" spans="1:3" ht="17.25" customHeight="1" x14ac:dyDescent="0.25">
      <c r="A20" s="52" t="s">
        <v>26</v>
      </c>
      <c r="B20" s="49">
        <v>-861986</v>
      </c>
      <c r="C20" s="71">
        <v>-718867</v>
      </c>
    </row>
    <row r="21" spans="1:3" ht="18.75" thickBot="1" x14ac:dyDescent="0.3">
      <c r="A21" s="72" t="s">
        <v>54</v>
      </c>
      <c r="B21" s="73">
        <f>B19+B20</f>
        <v>225979</v>
      </c>
      <c r="C21" s="73">
        <f t="shared" ref="C21" si="0">C19+C20</f>
        <v>46295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55</v>
      </c>
      <c r="B23" s="51">
        <v>-37853</v>
      </c>
      <c r="C23" s="51">
        <v>-3408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188126</v>
      </c>
      <c r="C25" s="54">
        <f t="shared" ref="C25" si="1">C21+C23</f>
        <v>42887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27</v>
      </c>
      <c r="B27" s="65">
        <v>-22936</v>
      </c>
      <c r="C27" s="65">
        <v>-2830</v>
      </c>
    </row>
    <row r="28" spans="1:3" ht="18.75" thickBot="1" x14ac:dyDescent="0.3">
      <c r="A28" s="57" t="s">
        <v>28</v>
      </c>
      <c r="B28" s="58">
        <f>B27+B25</f>
        <v>165190</v>
      </c>
      <c r="C28" s="58">
        <f t="shared" ref="C28" si="2">C27+C25</f>
        <v>40057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29</v>
      </c>
      <c r="B30" s="58">
        <f>B28</f>
        <v>165190</v>
      </c>
      <c r="C30" s="58">
        <f>C28</f>
        <v>40057</v>
      </c>
    </row>
    <row r="31" spans="1:3" ht="18.75" thickTop="1" x14ac:dyDescent="0.25">
      <c r="A31" s="57" t="s">
        <v>52</v>
      </c>
      <c r="B31" s="60">
        <f>B30/225271201*1000</f>
        <v>0.73329391092472584</v>
      </c>
      <c r="C31" s="60">
        <f>C30/216162885*1000</f>
        <v>0.18530933282094195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79" t="s">
        <v>63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2017-10-05T11:54:14Z</cp:lastPrinted>
  <dcterms:created xsi:type="dcterms:W3CDTF">1996-10-08T23:32:33Z</dcterms:created>
  <dcterms:modified xsi:type="dcterms:W3CDTF">2017-12-05T08:12:51Z</dcterms:modified>
</cp:coreProperties>
</file>