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_otdelnova\Desktop\"/>
    </mc:Choice>
  </mc:AlternateContent>
  <bookViews>
    <workbookView xWindow="0" yWindow="0" windowWidth="20490" windowHeight="7755" activeTab="3"/>
  </bookViews>
  <sheets>
    <sheet name="офп" sheetId="3" r:id="rId1"/>
    <sheet name="осп" sheetId="5" r:id="rId2"/>
    <sheet name="ОДДС" sheetId="8" r:id="rId3"/>
    <sheet name="Капитал" sheetId="9" r:id="rId4"/>
  </sheets>
  <definedNames>
    <definedName name="_xlnm.Print_Area" localSheetId="3">Капитал!$A$1:$F$35</definedName>
    <definedName name="_xlnm.Print_Area" localSheetId="2">ОДДС!$A$1:$C$52</definedName>
    <definedName name="_xlnm.Print_Area" localSheetId="1">осп!$A$1:$D$36</definedName>
  </definedNames>
  <calcPr calcId="152511"/>
</workbook>
</file>

<file path=xl/calcChain.xml><?xml version="1.0" encoding="utf-8"?>
<calcChain xmlns="http://schemas.openxmlformats.org/spreadsheetml/2006/main">
  <c r="F9" i="9" l="1"/>
  <c r="F11" i="9"/>
  <c r="F12" i="9"/>
  <c r="F13" i="9"/>
  <c r="F14" i="9"/>
  <c r="F15" i="9"/>
  <c r="B16" i="9"/>
  <c r="C16" i="9"/>
  <c r="C22" i="9" s="1"/>
  <c r="D16" i="9"/>
  <c r="E16" i="9"/>
  <c r="F18" i="9"/>
  <c r="F19" i="9"/>
  <c r="F20" i="9"/>
  <c r="F21" i="9"/>
  <c r="B22" i="9"/>
  <c r="B28" i="9" s="1"/>
  <c r="D22" i="9"/>
  <c r="E22" i="9"/>
  <c r="F24" i="9"/>
  <c r="F25" i="9"/>
  <c r="F26" i="9"/>
  <c r="F27" i="9"/>
  <c r="D28" i="9"/>
  <c r="E28" i="9"/>
  <c r="B15" i="8"/>
  <c r="C15" i="8"/>
  <c r="B29" i="8"/>
  <c r="B31" i="8" s="1"/>
  <c r="B44" i="8" s="1"/>
  <c r="B46" i="8" s="1"/>
  <c r="C29" i="8"/>
  <c r="C31" i="8" s="1"/>
  <c r="C44" i="8" s="1"/>
  <c r="C46" i="8" s="1"/>
  <c r="B37" i="8"/>
  <c r="C37" i="8"/>
  <c r="B42" i="8"/>
  <c r="C42" i="8"/>
  <c r="C28" i="9" l="1"/>
  <c r="F22" i="9"/>
  <c r="F28" i="9"/>
  <c r="F16" i="9"/>
  <c r="D28" i="5"/>
  <c r="C28" i="5"/>
  <c r="B28" i="5"/>
  <c r="D20" i="5" l="1"/>
  <c r="D18" i="5"/>
  <c r="D9" i="5"/>
  <c r="C9" i="5"/>
  <c r="D22" i="5"/>
  <c r="D25" i="5" s="1"/>
  <c r="D27" i="5" s="1"/>
  <c r="D11" i="5"/>
  <c r="B46" i="3"/>
  <c r="D46" i="3" l="1"/>
  <c r="D38" i="3"/>
  <c r="D19" i="3"/>
  <c r="D16" i="3"/>
  <c r="D11" i="3"/>
  <c r="D20" i="3" l="1"/>
  <c r="D48" i="3"/>
  <c r="D26" i="3"/>
  <c r="C19" i="3"/>
  <c r="B19" i="3"/>
  <c r="C16" i="3"/>
  <c r="B16" i="3"/>
  <c r="C46" i="3"/>
  <c r="C18" i="5"/>
  <c r="B18" i="5"/>
  <c r="C11" i="5"/>
  <c r="B9" i="5"/>
  <c r="B11" i="5" s="1"/>
  <c r="C38" i="3"/>
  <c r="B38" i="3"/>
  <c r="B48" i="3" s="1"/>
  <c r="C11" i="3"/>
  <c r="B11" i="3"/>
  <c r="C20" i="3" l="1"/>
  <c r="C26" i="3" s="1"/>
  <c r="C20" i="5"/>
  <c r="C22" i="5" s="1"/>
  <c r="C25" i="5" s="1"/>
  <c r="C27" i="5" s="1"/>
  <c r="B20" i="5"/>
  <c r="B22" i="5" s="1"/>
  <c r="B25" i="5" s="1"/>
  <c r="C48" i="3"/>
  <c r="B20" i="3"/>
  <c r="B27" i="5" l="1"/>
  <c r="B26" i="3" l="1"/>
</calcChain>
</file>

<file path=xl/sharedStrings.xml><?xml version="1.0" encoding="utf-8"?>
<sst xmlns="http://schemas.openxmlformats.org/spreadsheetml/2006/main" count="163" uniqueCount="129">
  <si>
    <t>АКТИВЫ</t>
  </si>
  <si>
    <t>Основные средства и нематериальные активы</t>
  </si>
  <si>
    <t>Прочие активы</t>
  </si>
  <si>
    <t>ОБЯЗАТЕЛЬСТВА</t>
  </si>
  <si>
    <t>Финансовые инструменты, оцениваемые по справедливой стоимости, изменения которой отражаются в составе прибыли или убытка за период</t>
  </si>
  <si>
    <t>Прочие обязательства</t>
  </si>
  <si>
    <t>Дженбаева Э.Т.</t>
  </si>
  <si>
    <t>Процентные доходы</t>
  </si>
  <si>
    <t>Процентные расходы</t>
  </si>
  <si>
    <t>Чистый процентный доход</t>
  </si>
  <si>
    <t>Операционные доходы</t>
  </si>
  <si>
    <t>Главный бухгалтер</t>
  </si>
  <si>
    <t xml:space="preserve"> ОАО "Коммерческий банк КЫРГЫЗСТАН"</t>
  </si>
  <si>
    <t>Прибыль до налогообложения</t>
  </si>
  <si>
    <t xml:space="preserve">Главный  бухгалтер </t>
  </si>
  <si>
    <t>Дополнительно оплаченный капитал</t>
  </si>
  <si>
    <t>Председатель Правления</t>
  </si>
  <si>
    <t>Илебаев Н.Э.</t>
  </si>
  <si>
    <t>Резервы</t>
  </si>
  <si>
    <t xml:space="preserve">Нераспределенная прибыль </t>
  </si>
  <si>
    <t>Отложенные налоговые обязательства</t>
  </si>
  <si>
    <t>Обязтельство по текущему налогу на прибыль</t>
  </si>
  <si>
    <t>КАПИТАЛ</t>
  </si>
  <si>
    <t>Уставный капитал</t>
  </si>
  <si>
    <t>Прочие заемные средства</t>
  </si>
  <si>
    <t>Всего чистые кредиты</t>
  </si>
  <si>
    <t>Доходы по услугам и комиссии</t>
  </si>
  <si>
    <t>Расходы по услугам и комиссии</t>
  </si>
  <si>
    <t>Убытки (восстановление убытков) от обесценения по прочим операциям</t>
  </si>
  <si>
    <t>Прочие доходы</t>
  </si>
  <si>
    <t>Чистые непроцентные доходы</t>
  </si>
  <si>
    <t>Операционные расходы</t>
  </si>
  <si>
    <t xml:space="preserve">Чистый процентный доход до убытков от обесценения по активам, по которым начисляются проценты </t>
  </si>
  <si>
    <t>Расходы по налогу на прибыль</t>
  </si>
  <si>
    <t>Чистая прибыль</t>
  </si>
  <si>
    <t>Итого совокупный доход</t>
  </si>
  <si>
    <t>За минусом резерва под обесценение</t>
  </si>
  <si>
    <t>Корреспонденский счет в НБКР</t>
  </si>
  <si>
    <t>Счета "ностро" в коммерческих банках</t>
  </si>
  <si>
    <t>Всего активы денежного рынка</t>
  </si>
  <si>
    <t>Денежные и приравненные к ним средства</t>
  </si>
  <si>
    <t>Инвестиции, удерживаемые до погашения</t>
  </si>
  <si>
    <t>Убытки от обесценения по активам, по которым начисляются проценты</t>
  </si>
  <si>
    <t>Итого капитал</t>
  </si>
  <si>
    <t>Итого обязательства и капитал</t>
  </si>
  <si>
    <t>Итого обязательства</t>
  </si>
  <si>
    <t>Итого активы</t>
  </si>
  <si>
    <t>ОБЯЗАТЕЛЬСТВА И КАПИТАЛ</t>
  </si>
  <si>
    <t>- обремененные залогом по сделкам “РЕПО”</t>
  </si>
  <si>
    <t>Средства в банках и других финансово кредитных учереждениях</t>
  </si>
  <si>
    <t>Кредиты предоставленные банкам и другим финансово кредитным учереждениям</t>
  </si>
  <si>
    <t>Итого кредиты банкам и и другим ФКУ</t>
  </si>
  <si>
    <t>Кредиты, предоставленные клиентам</t>
  </si>
  <si>
    <t xml:space="preserve">Итого кредиты клиентам </t>
  </si>
  <si>
    <t>Чистая прибыль по операциям с иностранной валютой</t>
  </si>
  <si>
    <t>Отчетный период</t>
  </si>
  <si>
    <t>тыс.сом</t>
  </si>
  <si>
    <t>Предыдущий период</t>
  </si>
  <si>
    <t>Текущие счета и депозиты клиентов</t>
  </si>
  <si>
    <t>Счета и депозиты банков и прочих финансовых учреждений</t>
  </si>
  <si>
    <t>Прибыль на одну акцию</t>
  </si>
  <si>
    <t xml:space="preserve">31 декабря </t>
  </si>
  <si>
    <t>декабрь 2014 г.</t>
  </si>
  <si>
    <t>декабрь 2015 г.</t>
  </si>
  <si>
    <t>2013 г.</t>
  </si>
  <si>
    <t>Отчет о финансовом положении  на  31 декабря 2015 года (включительно)</t>
  </si>
  <si>
    <t>Декабрь 2015 г.</t>
  </si>
  <si>
    <t xml:space="preserve">Декабрь  2014 </t>
  </si>
  <si>
    <t>Декабрь  2013</t>
  </si>
  <si>
    <t>Отчет о прибылях или убытках и прочем совокупном доходе на 31 декабря 2015 года (включительно)</t>
  </si>
  <si>
    <t xml:space="preserve">     Дженбаева Э.Т.</t>
  </si>
  <si>
    <t>ОАО "Коммерческий банк КЫРГЫЗСТАН"</t>
  </si>
  <si>
    <t>Отчет о движении денежных средств на 31 декабря 2015 год (включительно)</t>
  </si>
  <si>
    <t>Отчетный период                                  IV - квартал  2015г.</t>
  </si>
  <si>
    <t>Отчетный период                                  IV - квартал  2014г.</t>
  </si>
  <si>
    <t>ДВИЖЕНИЕ ДЕНЕЖНЫХ СРЕДСТВ ОТ ОПЕРАЦИОННОЙ ДЕЯТЕЛЬНОСТИ:</t>
  </si>
  <si>
    <t>тыс. сом</t>
  </si>
  <si>
    <t>Проценты полученные</t>
  </si>
  <si>
    <t>Проценты уплаченные</t>
  </si>
  <si>
    <t>Доходы по услугам и комиссии полученные</t>
  </si>
  <si>
    <t>Расходы по услугам и комиссии уплаченные</t>
  </si>
  <si>
    <t>Поступление от операций с иностранной валютой</t>
  </si>
  <si>
    <t>Чистые поступления (выплаты) от операций с финансовыми инструментами, оцениваемыми по справедливой стоимости, изменения которой отражаются в составе прибыли или убытка за период</t>
  </si>
  <si>
    <t xml:space="preserve">Прочие доходы полученные </t>
  </si>
  <si>
    <t>Операционные расходы уплаченные</t>
  </si>
  <si>
    <t>Движение денежных средств от операционной деятельности до изменений в чистых операционных активах</t>
  </si>
  <si>
    <t>Изменение операционных активов и обязательств:</t>
  </si>
  <si>
    <t>(Увеличение) уменьшение операционных активов:</t>
  </si>
  <si>
    <t xml:space="preserve">  -  Обременные залогом по зделкам РЕПО</t>
  </si>
  <si>
    <t>Средства в банках и др. финан/х учреждениях</t>
  </si>
  <si>
    <t>Средства в кредитных учреждениях</t>
  </si>
  <si>
    <t>Ссуды, предоставленные клиентам</t>
  </si>
  <si>
    <t>Увеличение (уменьшение) операционных обязательств</t>
  </si>
  <si>
    <t>Средсвта банков и др. финансовых учреждений</t>
  </si>
  <si>
    <t>Средства клиентов</t>
  </si>
  <si>
    <t>Чистый приток денежных средств от операционной деятельности до уплаты налога на прибыль</t>
  </si>
  <si>
    <t>Налог на прибыль уплаченный</t>
  </si>
  <si>
    <t>Чыстый приток денежных средств от операционной деятельности</t>
  </si>
  <si>
    <t>ДВИЖЕНИЕ ДЕНЕЖНЫХ СРЕДСТВ ОТ ИНВЕСТИЦИОННОЙ ДЕЯТЕЛЬНОСТИ:</t>
  </si>
  <si>
    <t>Приобретение основных средств</t>
  </si>
  <si>
    <t>Поступление от продажи основных средств</t>
  </si>
  <si>
    <t>Приобретения инвестиций, удерживаемых до погашения</t>
  </si>
  <si>
    <t>Поступления от погашения инвестиций, удерживаемых до погашения</t>
  </si>
  <si>
    <t>Чистый отток денежных средств от инвестиционной деятельности</t>
  </si>
  <si>
    <t>ДВИЖЕНИЕ ДЕНЕЖНЫХ СРЕДСТВ ОТ ФИНАНСОВОЙ ДЕЯТЕЛЬНОСТИ</t>
  </si>
  <si>
    <t>Поступления прочих привлеченных средств</t>
  </si>
  <si>
    <t>Погашение прочих привлеченных средств</t>
  </si>
  <si>
    <t>Дивиденды выплаченные</t>
  </si>
  <si>
    <t>Чыстый приток денежных средств от финансовой деятельности</t>
  </si>
  <si>
    <t>Влияние изменений обменных курсов на  денежные средства и их эквиваленты</t>
  </si>
  <si>
    <t>Чистое изменение в денежных средствах и их эквивалентах</t>
  </si>
  <si>
    <t>Денежные и приравненные к ним средства по состоянию на начало периода</t>
  </si>
  <si>
    <t>Денежные и приравненные к ним средства по состоянию на конец периода</t>
  </si>
  <si>
    <t>На 31 декабря 2015 года</t>
  </si>
  <si>
    <t>Перевод нераспределенной прибыли в уставный капитал и дополнительно оплаченный капитал</t>
  </si>
  <si>
    <t>Дивиденды объявленные</t>
  </si>
  <si>
    <t xml:space="preserve">Итого совокупный доход за период </t>
  </si>
  <si>
    <t>Выпуск обыкновенных акций</t>
  </si>
  <si>
    <t>На 30 сентября 2015 года</t>
  </si>
  <si>
    <t>На 31 декабря 2014 года</t>
  </si>
  <si>
    <t>На приобретение акций</t>
  </si>
  <si>
    <t>На 30 сентября 2014 года</t>
  </si>
  <si>
    <t xml:space="preserve">Итого капитал                </t>
  </si>
  <si>
    <t xml:space="preserve">Нераспределенная прибыль          </t>
  </si>
  <si>
    <t xml:space="preserve">Общий банковский резерв       </t>
  </si>
  <si>
    <t xml:space="preserve">Дополнительно оплаченный капитал               </t>
  </si>
  <si>
    <t xml:space="preserve">Уставный капитал           </t>
  </si>
  <si>
    <t>Отчет об изменениях в капитале на 31 декабря 2015 год (включительно)</t>
  </si>
  <si>
    <t>ОАО " Коммерческий банк КЫРГЫЗСТАН"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</si>
</sst>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р_._-;\-* #,##0.00_р_._-;_-* &quot;-&quot;??_р_._-;_-@_-"/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  <numFmt numFmtId="167" formatCode="_ * #,##0.00_ ;_ * \-#,##0.00_ ;_ * &quot;-&quot;??_ ;_ @_ "/>
    <numFmt numFmtId="168" formatCode="#,##0.000000"/>
    <numFmt numFmtId="169" formatCode="#,##0.000000_ ;\-#,##0.000000\ "/>
    <numFmt numFmtId="170" formatCode="mmmm\ yyyy"/>
  </numFmts>
  <fonts count="24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</font>
    <font>
      <sz val="10"/>
      <name val="Arial Cyr"/>
      <charset val="204"/>
    </font>
    <font>
      <sz val="11"/>
      <color indexed="8"/>
      <name val="Calibri"/>
      <family val="2"/>
    </font>
    <font>
      <sz val="10"/>
      <color indexed="0"/>
      <name val="Helv"/>
    </font>
    <font>
      <b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4"/>
      <color indexed="8"/>
      <name val="Arial"/>
      <family val="2"/>
      <charset val="204"/>
    </font>
    <font>
      <b/>
      <sz val="10"/>
      <name val="Arial Cyr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9"/>
      <color indexed="8"/>
      <name val="Arial"/>
      <family val="2"/>
      <charset val="204"/>
    </font>
    <font>
      <b/>
      <sz val="9"/>
      <name val="Arial Cyr"/>
      <family val="2"/>
      <charset val="204"/>
    </font>
    <font>
      <b/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8">
    <xf numFmtId="0" fontId="0" fillId="0" borderId="0"/>
    <xf numFmtId="167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" fillId="0" borderId="0"/>
    <xf numFmtId="0" fontId="6" fillId="0" borderId="0"/>
    <xf numFmtId="0" fontId="7" fillId="0" borderId="0"/>
    <xf numFmtId="0" fontId="5" fillId="0" borderId="0"/>
    <xf numFmtId="0" fontId="2" fillId="0" borderId="0"/>
    <xf numFmtId="0" fontId="4" fillId="0" borderId="0"/>
    <xf numFmtId="0" fontId="4" fillId="0" borderId="0"/>
    <xf numFmtId="165" fontId="1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5" fillId="0" borderId="0"/>
  </cellStyleXfs>
  <cellXfs count="175">
    <xf numFmtId="0" fontId="0" fillId="0" borderId="0" xfId="0"/>
    <xf numFmtId="0" fontId="10" fillId="0" borderId="0" xfId="7" applyFont="1" applyFill="1" applyBorder="1" applyAlignment="1">
      <alignment wrapText="1"/>
    </xf>
    <xf numFmtId="0" fontId="10" fillId="0" borderId="0" xfId="7" applyFont="1" applyFill="1" applyBorder="1" applyAlignment="1">
      <alignment horizontal="left" wrapText="1"/>
    </xf>
    <xf numFmtId="164" fontId="10" fillId="0" borderId="0" xfId="2" applyNumberFormat="1" applyFont="1" applyFill="1" applyBorder="1" applyAlignment="1">
      <alignment horizontal="left"/>
    </xf>
    <xf numFmtId="0" fontId="9" fillId="0" borderId="0" xfId="0" applyFont="1" applyFill="1"/>
    <xf numFmtId="166" fontId="9" fillId="0" borderId="0" xfId="0" applyNumberFormat="1" applyFont="1" applyFill="1"/>
    <xf numFmtId="0" fontId="11" fillId="0" borderId="0" xfId="7" applyFont="1" applyFill="1" applyBorder="1" applyAlignment="1">
      <alignment horizontal="left" wrapText="1"/>
    </xf>
    <xf numFmtId="0" fontId="10" fillId="0" borderId="0" xfId="7" applyFont="1" applyFill="1" applyBorder="1" applyAlignment="1">
      <alignment horizontal="left"/>
    </xf>
    <xf numFmtId="0" fontId="11" fillId="0" borderId="0" xfId="7" applyFont="1" applyFill="1" applyBorder="1" applyAlignment="1">
      <alignment horizontal="left"/>
    </xf>
    <xf numFmtId="0" fontId="10" fillId="0" borderId="0" xfId="7" applyFont="1" applyFill="1" applyBorder="1" applyAlignment="1">
      <alignment horizontal="left" vertical="center" wrapText="1"/>
    </xf>
    <xf numFmtId="0" fontId="11" fillId="0" borderId="0" xfId="7" applyFont="1" applyFill="1" applyBorder="1" applyAlignment="1">
      <alignment horizontal="left" vertical="center" wrapText="1"/>
    </xf>
    <xf numFmtId="49" fontId="10" fillId="0" borderId="0" xfId="7" applyNumberFormat="1" applyFont="1" applyFill="1" applyBorder="1" applyAlignment="1">
      <alignment horizontal="left" wrapText="1"/>
    </xf>
    <xf numFmtId="166" fontId="9" fillId="0" borderId="0" xfId="0" applyNumberFormat="1" applyFont="1" applyFill="1" applyBorder="1" applyAlignment="1">
      <alignment horizontal="left"/>
    </xf>
    <xf numFmtId="166" fontId="8" fillId="0" borderId="0" xfId="0" applyNumberFormat="1" applyFont="1" applyFill="1" applyBorder="1" applyAlignment="1">
      <alignment horizontal="left" vertical="center"/>
    </xf>
    <xf numFmtId="0" fontId="10" fillId="0" borderId="0" xfId="6" applyFont="1" applyFill="1" applyBorder="1" applyAlignment="1"/>
    <xf numFmtId="0" fontId="11" fillId="0" borderId="0" xfId="6" applyFont="1" applyFill="1" applyBorder="1" applyAlignment="1">
      <alignment wrapText="1"/>
    </xf>
    <xf numFmtId="0" fontId="9" fillId="0" borderId="0" xfId="0" applyFont="1" applyFill="1" applyBorder="1"/>
    <xf numFmtId="3" fontId="13" fillId="0" borderId="0" xfId="8" applyNumberFormat="1" applyFont="1" applyFill="1" applyAlignment="1">
      <alignment horizontal="right"/>
    </xf>
    <xf numFmtId="3" fontId="13" fillId="0" borderId="0" xfId="1" applyNumberFormat="1" applyFont="1" applyFill="1" applyAlignment="1">
      <alignment horizontal="right"/>
    </xf>
    <xf numFmtId="3" fontId="12" fillId="0" borderId="0" xfId="8" applyNumberFormat="1" applyFont="1" applyFill="1" applyAlignment="1">
      <alignment horizontal="right"/>
    </xf>
    <xf numFmtId="3" fontId="13" fillId="0" borderId="3" xfId="2" applyNumberFormat="1" applyFont="1" applyFill="1" applyBorder="1" applyAlignment="1"/>
    <xf numFmtId="3" fontId="12" fillId="0" borderId="0" xfId="1" applyNumberFormat="1" applyFont="1" applyFill="1" applyAlignment="1">
      <alignment horizontal="left"/>
    </xf>
    <xf numFmtId="3" fontId="13" fillId="0" borderId="2" xfId="2" applyNumberFormat="1" applyFont="1" applyFill="1" applyBorder="1" applyAlignment="1"/>
    <xf numFmtId="3" fontId="12" fillId="0" borderId="0" xfId="1" applyNumberFormat="1" applyFont="1" applyFill="1" applyAlignment="1">
      <alignment horizontal="right"/>
    </xf>
    <xf numFmtId="3" fontId="10" fillId="0" borderId="0" xfId="8" applyNumberFormat="1" applyFont="1" applyFill="1" applyBorder="1" applyAlignment="1">
      <alignment horizontal="right"/>
    </xf>
    <xf numFmtId="3" fontId="11" fillId="0" borderId="0" xfId="2" applyNumberFormat="1" applyFont="1" applyFill="1" applyBorder="1" applyAlignment="1"/>
    <xf numFmtId="3" fontId="11" fillId="0" borderId="3" xfId="2" applyNumberFormat="1" applyFont="1" applyFill="1" applyBorder="1" applyAlignment="1"/>
    <xf numFmtId="3" fontId="13" fillId="0" borderId="3" xfId="2" applyNumberFormat="1" applyFont="1" applyFill="1" applyBorder="1" applyAlignment="1">
      <alignment horizontal="right"/>
    </xf>
    <xf numFmtId="3" fontId="13" fillId="0" borderId="0" xfId="2" applyNumberFormat="1" applyFont="1" applyFill="1" applyBorder="1" applyAlignment="1">
      <alignment horizontal="right"/>
    </xf>
    <xf numFmtId="3" fontId="12" fillId="0" borderId="0" xfId="2" applyNumberFormat="1" applyFont="1" applyFill="1" applyBorder="1" applyAlignment="1">
      <alignment horizontal="right"/>
    </xf>
    <xf numFmtId="3" fontId="13" fillId="0" borderId="2" xfId="2" applyNumberFormat="1" applyFont="1" applyFill="1" applyBorder="1" applyAlignment="1">
      <alignment horizontal="right"/>
    </xf>
    <xf numFmtId="3" fontId="11" fillId="0" borderId="0" xfId="2" applyNumberFormat="1" applyFont="1" applyFill="1" applyBorder="1" applyAlignment="1">
      <alignment horizontal="right"/>
    </xf>
    <xf numFmtId="3" fontId="11" fillId="0" borderId="3" xfId="2" applyNumberFormat="1" applyFont="1" applyFill="1" applyBorder="1" applyAlignment="1">
      <alignment horizontal="right"/>
    </xf>
    <xf numFmtId="3" fontId="9" fillId="0" borderId="0" xfId="0" applyNumberFormat="1" applyFont="1" applyFill="1" applyAlignment="1">
      <alignment horizontal="right"/>
    </xf>
    <xf numFmtId="0" fontId="10" fillId="0" borderId="0" xfId="7" applyFont="1" applyFill="1" applyBorder="1" applyAlignment="1">
      <alignment horizontal="center" wrapText="1"/>
    </xf>
    <xf numFmtId="49" fontId="11" fillId="0" borderId="0" xfId="7" applyNumberFormat="1" applyFont="1" applyFill="1" applyBorder="1" applyAlignment="1">
      <alignment horizontal="center" vertical="center" wrapText="1"/>
    </xf>
    <xf numFmtId="14" fontId="11" fillId="0" borderId="1" xfId="7" applyNumberFormat="1" applyFont="1" applyFill="1" applyBorder="1" applyAlignment="1">
      <alignment horizontal="center"/>
    </xf>
    <xf numFmtId="14" fontId="11" fillId="0" borderId="0" xfId="7" applyNumberFormat="1" applyFont="1" applyFill="1" applyBorder="1" applyAlignment="1">
      <alignment horizontal="center"/>
    </xf>
    <xf numFmtId="49" fontId="11" fillId="0" borderId="0" xfId="7" applyNumberFormat="1" applyFont="1" applyFill="1" applyBorder="1" applyAlignment="1">
      <alignment horizontal="center" vertical="center"/>
    </xf>
    <xf numFmtId="3" fontId="9" fillId="0" borderId="0" xfId="0" applyNumberFormat="1" applyFont="1" applyFill="1"/>
    <xf numFmtId="0" fontId="10" fillId="2" borderId="0" xfId="6" applyFont="1" applyFill="1" applyAlignment="1">
      <alignment wrapText="1"/>
    </xf>
    <xf numFmtId="166" fontId="12" fillId="0" borderId="0" xfId="8" applyNumberFormat="1" applyFont="1" applyFill="1" applyAlignment="1">
      <alignment horizontal="right"/>
    </xf>
    <xf numFmtId="166" fontId="13" fillId="0" borderId="0" xfId="8" applyNumberFormat="1" applyFont="1" applyFill="1" applyAlignment="1">
      <alignment horizontal="right"/>
    </xf>
    <xf numFmtId="166" fontId="12" fillId="0" borderId="0" xfId="14" applyNumberFormat="1" applyFont="1" applyFill="1" applyBorder="1" applyAlignment="1">
      <alignment horizontal="right"/>
    </xf>
    <xf numFmtId="166" fontId="13" fillId="0" borderId="3" xfId="2" applyNumberFormat="1" applyFont="1" applyFill="1" applyBorder="1" applyAlignment="1"/>
    <xf numFmtId="166" fontId="11" fillId="0" borderId="5" xfId="14" applyNumberFormat="1" applyFont="1" applyFill="1" applyBorder="1" applyAlignment="1">
      <alignment horizontal="right"/>
    </xf>
    <xf numFmtId="166" fontId="12" fillId="0" borderId="0" xfId="2" applyNumberFormat="1" applyFont="1" applyFill="1" applyBorder="1" applyAlignment="1">
      <alignment horizontal="left"/>
    </xf>
    <xf numFmtId="166" fontId="13" fillId="0" borderId="2" xfId="2" applyNumberFormat="1" applyFont="1" applyFill="1" applyBorder="1" applyAlignment="1"/>
    <xf numFmtId="166" fontId="10" fillId="0" borderId="0" xfId="8" applyNumberFormat="1" applyFont="1" applyFill="1" applyAlignment="1">
      <alignment horizontal="right"/>
    </xf>
    <xf numFmtId="166" fontId="10" fillId="0" borderId="4" xfId="8" applyNumberFormat="1" applyFont="1" applyFill="1" applyBorder="1" applyAlignment="1">
      <alignment horizontal="right"/>
    </xf>
    <xf numFmtId="166" fontId="10" fillId="0" borderId="0" xfId="8" applyNumberFormat="1" applyFont="1" applyFill="1" applyBorder="1" applyAlignment="1">
      <alignment horizontal="right"/>
    </xf>
    <xf numFmtId="166" fontId="11" fillId="0" borderId="0" xfId="2" applyNumberFormat="1" applyFont="1" applyFill="1" applyBorder="1" applyAlignment="1"/>
    <xf numFmtId="166" fontId="11" fillId="0" borderId="3" xfId="2" applyNumberFormat="1" applyFont="1" applyFill="1" applyBorder="1" applyAlignment="1"/>
    <xf numFmtId="0" fontId="10" fillId="0" borderId="0" xfId="7" applyFont="1" applyFill="1" applyBorder="1" applyAlignment="1"/>
    <xf numFmtId="166" fontId="11" fillId="0" borderId="0" xfId="10" applyNumberFormat="1" applyFont="1" applyFill="1" applyBorder="1" applyAlignment="1"/>
    <xf numFmtId="3" fontId="10" fillId="0" borderId="0" xfId="7" applyNumberFormat="1" applyFont="1" applyFill="1" applyBorder="1" applyAlignment="1">
      <alignment horizontal="right"/>
    </xf>
    <xf numFmtId="0" fontId="14" fillId="0" borderId="0" xfId="0" applyFont="1" applyFill="1"/>
    <xf numFmtId="166" fontId="14" fillId="0" borderId="0" xfId="0" applyNumberFormat="1" applyFont="1" applyFill="1"/>
    <xf numFmtId="3" fontId="9" fillId="0" borderId="0" xfId="0" applyNumberFormat="1" applyFont="1" applyFill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10" fillId="0" borderId="0" xfId="0" applyFont="1" applyFill="1" applyAlignment="1">
      <alignment wrapText="1"/>
    </xf>
    <xf numFmtId="3" fontId="10" fillId="0" borderId="0" xfId="8" applyNumberFormat="1" applyFont="1" applyFill="1" applyAlignment="1"/>
    <xf numFmtId="0" fontId="10" fillId="0" borderId="0" xfId="7" applyFont="1" applyFill="1" applyBorder="1" applyAlignment="1">
      <alignment vertical="center" wrapText="1"/>
    </xf>
    <xf numFmtId="166" fontId="13" fillId="0" borderId="0" xfId="8" applyNumberFormat="1" applyFont="1" applyFill="1" applyAlignment="1">
      <alignment vertical="center"/>
    </xf>
    <xf numFmtId="166" fontId="10" fillId="0" borderId="0" xfId="8" applyNumberFormat="1" applyFont="1" applyFill="1" applyAlignment="1"/>
    <xf numFmtId="0" fontId="11" fillId="0" borderId="0" xfId="6" applyFont="1" applyFill="1" applyBorder="1"/>
    <xf numFmtId="166" fontId="11" fillId="0" borderId="2" xfId="10" applyNumberFormat="1" applyFont="1" applyFill="1" applyBorder="1" applyAlignment="1">
      <alignment vertical="center"/>
    </xf>
    <xf numFmtId="0" fontId="10" fillId="0" borderId="0" xfId="8" applyFont="1" applyFill="1" applyBorder="1" applyAlignment="1"/>
    <xf numFmtId="0" fontId="10" fillId="0" borderId="0" xfId="7" applyFont="1" applyFill="1" applyBorder="1" applyAlignment="1">
      <alignment vertical="center"/>
    </xf>
    <xf numFmtId="0" fontId="10" fillId="0" borderId="0" xfId="8" applyFont="1" applyFill="1" applyBorder="1" applyAlignment="1">
      <alignment wrapText="1"/>
    </xf>
    <xf numFmtId="0" fontId="10" fillId="0" borderId="0" xfId="8" applyFont="1" applyFill="1" applyBorder="1" applyAlignment="1">
      <alignment vertical="center" wrapText="1"/>
    </xf>
    <xf numFmtId="166" fontId="13" fillId="0" borderId="0" xfId="10" applyNumberFormat="1" applyFont="1" applyFill="1" applyBorder="1" applyAlignment="1">
      <alignment vertical="center"/>
    </xf>
    <xf numFmtId="0" fontId="12" fillId="0" borderId="0" xfId="7" applyFont="1" applyFill="1" applyBorder="1" applyAlignment="1">
      <alignment vertical="center"/>
    </xf>
    <xf numFmtId="166" fontId="10" fillId="0" borderId="0" xfId="8" applyNumberFormat="1" applyFont="1" applyFill="1" applyAlignment="1">
      <alignment vertical="center"/>
    </xf>
    <xf numFmtId="49" fontId="10" fillId="0" borderId="0" xfId="9" applyNumberFormat="1" applyFont="1" applyFill="1" applyAlignment="1">
      <alignment horizontal="left" vertical="justify" wrapText="1"/>
    </xf>
    <xf numFmtId="166" fontId="12" fillId="0" borderId="0" xfId="8" applyNumberFormat="1" applyFont="1" applyFill="1" applyAlignment="1">
      <alignment vertical="center"/>
    </xf>
    <xf numFmtId="0" fontId="10" fillId="0" borderId="0" xfId="0" applyFont="1" applyFill="1"/>
    <xf numFmtId="0" fontId="11" fillId="0" borderId="0" xfId="6" applyFont="1" applyFill="1"/>
    <xf numFmtId="166" fontId="11" fillId="0" borderId="3" xfId="10" applyNumberFormat="1" applyFont="1" applyFill="1" applyBorder="1" applyAlignment="1">
      <alignment vertical="center"/>
    </xf>
    <xf numFmtId="166" fontId="11" fillId="0" borderId="0" xfId="10" applyNumberFormat="1" applyFont="1" applyFill="1" applyBorder="1" applyAlignment="1">
      <alignment vertical="center"/>
    </xf>
    <xf numFmtId="0" fontId="10" fillId="0" borderId="0" xfId="6" applyFont="1" applyFill="1"/>
    <xf numFmtId="0" fontId="8" fillId="0" borderId="0" xfId="0" applyFont="1" applyFill="1"/>
    <xf numFmtId="166" fontId="8" fillId="0" borderId="3" xfId="0" applyNumberFormat="1" applyFont="1" applyFill="1" applyBorder="1" applyAlignment="1">
      <alignment vertical="center"/>
    </xf>
    <xf numFmtId="166" fontId="8" fillId="0" borderId="0" xfId="0" applyNumberFormat="1" applyFont="1" applyFill="1" applyBorder="1" applyAlignment="1">
      <alignment vertical="center"/>
    </xf>
    <xf numFmtId="168" fontId="8" fillId="0" borderId="0" xfId="0" applyNumberFormat="1" applyFont="1" applyFill="1" applyBorder="1" applyAlignment="1"/>
    <xf numFmtId="168" fontId="11" fillId="0" borderId="0" xfId="10" applyNumberFormat="1" applyFont="1" applyFill="1" applyBorder="1" applyAlignment="1"/>
    <xf numFmtId="169" fontId="8" fillId="0" borderId="0" xfId="0" applyNumberFormat="1" applyFont="1" applyFill="1" applyAlignment="1"/>
    <xf numFmtId="166" fontId="8" fillId="0" borderId="0" xfId="0" applyNumberFormat="1" applyFont="1" applyFill="1" applyBorder="1"/>
    <xf numFmtId="166" fontId="12" fillId="0" borderId="0" xfId="10" applyNumberFormat="1" applyFont="1" applyFill="1" applyBorder="1" applyAlignment="1">
      <alignment horizontal="center"/>
    </xf>
    <xf numFmtId="3" fontId="12" fillId="0" borderId="0" xfId="10" applyNumberFormat="1" applyFont="1" applyFill="1" applyAlignment="1">
      <alignment horizontal="right"/>
    </xf>
    <xf numFmtId="3" fontId="12" fillId="0" borderId="4" xfId="1" applyNumberFormat="1" applyFont="1" applyFill="1" applyBorder="1" applyAlignment="1">
      <alignment horizontal="right"/>
    </xf>
    <xf numFmtId="3" fontId="10" fillId="0" borderId="0" xfId="8" applyNumberFormat="1" applyFont="1" applyFill="1" applyAlignment="1">
      <alignment vertical="center"/>
    </xf>
    <xf numFmtId="166" fontId="10" fillId="0" borderId="0" xfId="8" applyNumberFormat="1" applyFont="1" applyFill="1" applyAlignment="1">
      <alignment vertical="center" wrapText="1"/>
    </xf>
    <xf numFmtId="166" fontId="12" fillId="0" borderId="0" xfId="8" applyNumberFormat="1" applyFont="1" applyFill="1" applyAlignment="1">
      <alignment vertical="center" wrapText="1"/>
    </xf>
    <xf numFmtId="166" fontId="10" fillId="0" borderId="0" xfId="1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center"/>
    </xf>
    <xf numFmtId="0" fontId="10" fillId="0" borderId="0" xfId="0" applyFont="1" applyAlignment="1"/>
    <xf numFmtId="0" fontId="10" fillId="0" borderId="0" xfId="0" applyFont="1" applyFill="1" applyAlignment="1">
      <alignment horizontal="center"/>
    </xf>
    <xf numFmtId="0" fontId="10" fillId="0" borderId="0" xfId="0" applyFont="1" applyFill="1" applyAlignment="1"/>
    <xf numFmtId="0" fontId="1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 applyAlignment="1"/>
    <xf numFmtId="0" fontId="18" fillId="0" borderId="0" xfId="0" applyFont="1"/>
    <xf numFmtId="0" fontId="19" fillId="0" borderId="6" xfId="0" applyFont="1" applyBorder="1" applyAlignment="1">
      <alignment horizontal="center" vertical="top" wrapText="1"/>
    </xf>
    <xf numFmtId="170" fontId="19" fillId="0" borderId="6" xfId="0" applyNumberFormat="1" applyFont="1" applyBorder="1" applyAlignment="1">
      <alignment horizontal="center" vertical="top" wrapText="1"/>
    </xf>
    <xf numFmtId="0" fontId="9" fillId="0" borderId="0" xfId="0" applyFont="1"/>
    <xf numFmtId="0" fontId="10" fillId="0" borderId="0" xfId="0" applyFont="1"/>
    <xf numFmtId="0" fontId="18" fillId="0" borderId="0" xfId="0" applyFont="1" applyFill="1"/>
    <xf numFmtId="166" fontId="11" fillId="0" borderId="0" xfId="15" applyNumberFormat="1" applyFont="1" applyFill="1" applyBorder="1" applyAlignment="1">
      <alignment horizontal="right"/>
    </xf>
    <xf numFmtId="0" fontId="11" fillId="0" borderId="0" xfId="15" applyFont="1" applyBorder="1" applyAlignment="1">
      <alignment vertical="top"/>
    </xf>
    <xf numFmtId="166" fontId="16" fillId="0" borderId="6" xfId="15" applyNumberFormat="1" applyFont="1" applyFill="1" applyBorder="1" applyAlignment="1">
      <alignment horizontal="right"/>
    </xf>
    <xf numFmtId="0" fontId="16" fillId="0" borderId="6" xfId="15" applyFont="1" applyBorder="1" applyAlignment="1">
      <alignment vertical="top"/>
    </xf>
    <xf numFmtId="166" fontId="17" fillId="0" borderId="6" xfId="15" applyNumberFormat="1" applyFont="1" applyFill="1" applyBorder="1" applyAlignment="1"/>
    <xf numFmtId="0" fontId="17" fillId="0" borderId="6" xfId="15" applyFont="1" applyBorder="1" applyAlignment="1">
      <alignment vertical="top"/>
    </xf>
    <xf numFmtId="0" fontId="17" fillId="0" borderId="6" xfId="15" applyFont="1" applyBorder="1" applyAlignment="1">
      <alignment vertical="top" wrapText="1"/>
    </xf>
    <xf numFmtId="166" fontId="17" fillId="0" borderId="11" xfId="15" applyNumberFormat="1" applyFont="1" applyFill="1" applyBorder="1" applyAlignment="1">
      <alignment horizontal="right"/>
    </xf>
    <xf numFmtId="0" fontId="17" fillId="0" borderId="11" xfId="15" applyFont="1" applyBorder="1" applyAlignment="1">
      <alignment horizontal="left" vertical="top"/>
    </xf>
    <xf numFmtId="166" fontId="17" fillId="0" borderId="6" xfId="15" applyNumberFormat="1" applyFont="1" applyFill="1" applyBorder="1" applyAlignment="1">
      <alignment horizontal="right"/>
    </xf>
    <xf numFmtId="166" fontId="17" fillId="2" borderId="10" xfId="15" applyNumberFormat="1" applyFont="1" applyFill="1" applyBorder="1" applyAlignment="1">
      <alignment horizontal="right"/>
    </xf>
    <xf numFmtId="0" fontId="17" fillId="0" borderId="10" xfId="15" applyFont="1" applyBorder="1" applyAlignment="1">
      <alignment horizontal="left" vertical="top"/>
    </xf>
    <xf numFmtId="166" fontId="17" fillId="3" borderId="6" xfId="15" applyNumberFormat="1" applyFont="1" applyFill="1" applyBorder="1" applyAlignment="1"/>
    <xf numFmtId="166" fontId="17" fillId="2" borderId="6" xfId="15" applyNumberFormat="1" applyFont="1" applyFill="1" applyBorder="1" applyAlignment="1"/>
    <xf numFmtId="166" fontId="17" fillId="0" borderId="9" xfId="15" applyNumberFormat="1" applyFont="1" applyFill="1" applyBorder="1" applyAlignment="1"/>
    <xf numFmtId="166" fontId="17" fillId="0" borderId="15" xfId="15" applyNumberFormat="1" applyFont="1" applyFill="1" applyBorder="1" applyAlignment="1"/>
    <xf numFmtId="166" fontId="17" fillId="0" borderId="10" xfId="15" applyNumberFormat="1" applyFont="1" applyFill="1" applyBorder="1" applyAlignment="1"/>
    <xf numFmtId="0" fontId="17" fillId="0" borderId="14" xfId="15" applyFont="1" applyBorder="1" applyAlignment="1">
      <alignment vertical="top"/>
    </xf>
    <xf numFmtId="166" fontId="17" fillId="0" borderId="13" xfId="15" applyNumberFormat="1" applyFont="1" applyFill="1" applyBorder="1" applyAlignment="1">
      <alignment horizontal="right"/>
    </xf>
    <xf numFmtId="0" fontId="17" fillId="0" borderId="12" xfId="15" applyFont="1" applyBorder="1" applyAlignment="1">
      <alignment vertical="top"/>
    </xf>
    <xf numFmtId="0" fontId="16" fillId="0" borderId="9" xfId="15" applyFont="1" applyBorder="1" applyAlignment="1">
      <alignment vertical="top"/>
    </xf>
    <xf numFmtId="166" fontId="17" fillId="0" borderId="11" xfId="15" applyNumberFormat="1" applyFont="1" applyFill="1" applyBorder="1" applyAlignment="1"/>
    <xf numFmtId="2" fontId="17" fillId="0" borderId="6" xfId="15" applyNumberFormat="1" applyFont="1" applyBorder="1" applyAlignment="1">
      <alignment horizontal="left" vertical="top" wrapText="1"/>
    </xf>
    <xf numFmtId="0" fontId="17" fillId="0" borderId="6" xfId="15" applyFont="1" applyBorder="1" applyAlignment="1">
      <alignment horizontal="left" vertical="top" wrapText="1"/>
    </xf>
    <xf numFmtId="0" fontId="17" fillId="0" borderId="6" xfId="16" applyFont="1" applyBorder="1" applyAlignment="1">
      <alignment horizontal="left" wrapText="1"/>
    </xf>
    <xf numFmtId="0" fontId="16" fillId="0" borderId="6" xfId="15" applyFont="1" applyBorder="1" applyAlignment="1">
      <alignment horizontal="left" vertical="top"/>
    </xf>
    <xf numFmtId="0" fontId="17" fillId="0" borderId="0" xfId="16" applyFont="1" applyFill="1" applyBorder="1" applyAlignment="1">
      <alignment horizontal="left" vertical="center" wrapText="1"/>
    </xf>
    <xf numFmtId="0" fontId="17" fillId="0" borderId="6" xfId="15" applyFont="1" applyBorder="1" applyAlignment="1">
      <alignment horizontal="left" vertical="top"/>
    </xf>
    <xf numFmtId="0" fontId="17" fillId="0" borderId="8" xfId="15" applyFont="1" applyBorder="1" applyAlignment="1">
      <alignment horizontal="left" vertical="top" wrapText="1"/>
    </xf>
    <xf numFmtId="166" fontId="17" fillId="0" borderId="7" xfId="15" applyNumberFormat="1" applyFont="1" applyFill="1" applyBorder="1" applyAlignment="1"/>
    <xf numFmtId="0" fontId="3" fillId="0" borderId="0" xfId="17" applyFont="1"/>
    <xf numFmtId="0" fontId="3" fillId="0" borderId="0" xfId="17" applyFont="1" applyBorder="1"/>
    <xf numFmtId="0" fontId="20" fillId="0" borderId="0" xfId="17" applyFont="1"/>
    <xf numFmtId="0" fontId="21" fillId="0" borderId="0" xfId="0" applyFont="1"/>
    <xf numFmtId="0" fontId="22" fillId="0" borderId="0" xfId="0" applyFont="1"/>
    <xf numFmtId="4" fontId="0" fillId="0" borderId="0" xfId="0" applyNumberFormat="1" applyAlignment="1">
      <alignment horizontal="center"/>
    </xf>
    <xf numFmtId="0" fontId="10" fillId="0" borderId="0" xfId="17" applyFont="1"/>
    <xf numFmtId="4" fontId="10" fillId="0" borderId="0" xfId="0" applyNumberFormat="1" applyFont="1" applyAlignment="1">
      <alignment horizontal="center"/>
    </xf>
    <xf numFmtId="0" fontId="10" fillId="0" borderId="0" xfId="17" applyFont="1" applyBorder="1"/>
    <xf numFmtId="0" fontId="10" fillId="0" borderId="0" xfId="17" quotePrefix="1" applyFont="1" applyBorder="1" applyAlignment="1">
      <alignment horizontal="left"/>
    </xf>
    <xf numFmtId="0" fontId="11" fillId="0" borderId="0" xfId="17" applyFont="1" applyBorder="1"/>
    <xf numFmtId="3" fontId="11" fillId="0" borderId="0" xfId="8" applyNumberFormat="1" applyFont="1" applyFill="1" applyBorder="1" applyAlignment="1">
      <alignment horizontal="right"/>
    </xf>
    <xf numFmtId="166" fontId="11" fillId="0" borderId="0" xfId="8" applyNumberFormat="1" applyFont="1" applyFill="1" applyBorder="1" applyAlignment="1">
      <alignment horizontal="right"/>
    </xf>
    <xf numFmtId="0" fontId="11" fillId="0" borderId="0" xfId="0" applyFont="1" applyBorder="1"/>
    <xf numFmtId="3" fontId="11" fillId="0" borderId="6" xfId="8" applyNumberFormat="1" applyFont="1" applyFill="1" applyBorder="1" applyAlignment="1">
      <alignment horizontal="right"/>
    </xf>
    <xf numFmtId="166" fontId="11" fillId="0" borderId="6" xfId="8" applyNumberFormat="1" applyFont="1" applyFill="1" applyBorder="1" applyAlignment="1">
      <alignment horizontal="right"/>
    </xf>
    <xf numFmtId="0" fontId="11" fillId="0" borderId="6" xfId="0" applyFont="1" applyBorder="1"/>
    <xf numFmtId="166" fontId="10" fillId="0" borderId="6" xfId="8" applyNumberFormat="1" applyFont="1" applyFill="1" applyBorder="1" applyAlignment="1">
      <alignment horizontal="right"/>
    </xf>
    <xf numFmtId="0" fontId="10" fillId="0" borderId="6" xfId="17" quotePrefix="1" applyFont="1" applyBorder="1" applyAlignment="1">
      <alignment horizontal="left" wrapText="1"/>
    </xf>
    <xf numFmtId="0" fontId="10" fillId="0" borderId="6" xfId="17" applyFont="1" applyBorder="1"/>
    <xf numFmtId="3" fontId="10" fillId="0" borderId="6" xfId="8" applyNumberFormat="1" applyFont="1" applyFill="1" applyBorder="1" applyAlignment="1">
      <alignment horizontal="right"/>
    </xf>
    <xf numFmtId="3" fontId="1" fillId="0" borderId="6" xfId="17" applyNumberFormat="1" applyFont="1" applyBorder="1"/>
    <xf numFmtId="3" fontId="11" fillId="0" borderId="6" xfId="17" applyNumberFormat="1" applyFont="1" applyBorder="1"/>
    <xf numFmtId="3" fontId="10" fillId="0" borderId="6" xfId="17" applyNumberFormat="1" applyFont="1" applyBorder="1"/>
    <xf numFmtId="0" fontId="11" fillId="0" borderId="6" xfId="17" applyFont="1" applyBorder="1"/>
    <xf numFmtId="0" fontId="11" fillId="0" borderId="6" xfId="17" applyFont="1" applyBorder="1" applyAlignment="1">
      <alignment horizontal="center" vertical="center" wrapText="1"/>
    </xf>
    <xf numFmtId="0" fontId="11" fillId="0" borderId="6" xfId="17" applyFont="1" applyBorder="1" applyAlignment="1">
      <alignment horizontal="center" wrapText="1"/>
    </xf>
    <xf numFmtId="0" fontId="11" fillId="0" borderId="6" xfId="17" applyFont="1" applyBorder="1" applyAlignment="1">
      <alignment horizontal="right"/>
    </xf>
    <xf numFmtId="0" fontId="11" fillId="0" borderId="0" xfId="17" applyFont="1"/>
    <xf numFmtId="0" fontId="11" fillId="0" borderId="0" xfId="0" applyFont="1" applyAlignment="1">
      <alignment horizontal="center"/>
    </xf>
    <xf numFmtId="0" fontId="11" fillId="0" borderId="0" xfId="17" applyFont="1" applyAlignment="1">
      <alignment horizontal="center"/>
    </xf>
    <xf numFmtId="0" fontId="11" fillId="0" borderId="0" xfId="17" quotePrefix="1" applyFont="1" applyAlignment="1">
      <alignment horizontal="left"/>
    </xf>
    <xf numFmtId="0" fontId="10" fillId="0" borderId="0" xfId="0" applyFont="1" applyAlignment="1">
      <alignment horizontal="center"/>
    </xf>
    <xf numFmtId="0" fontId="20" fillId="0" borderId="0" xfId="17" quotePrefix="1" applyFont="1" applyAlignment="1">
      <alignment horizontal="left"/>
    </xf>
    <xf numFmtId="0" fontId="23" fillId="0" borderId="0" xfId="0" applyFont="1"/>
  </cellXfs>
  <cellStyles count="18">
    <cellStyle name="Comma_2231 IAS Financial Statements - Sep-30, 2001" xfId="1"/>
    <cellStyle name="Comma_ATF_31.11.07_F2_14 January 2008" xfId="2"/>
    <cellStyle name="Normal 2 2" xfId="3"/>
    <cellStyle name="Normal 2 2 2" xfId="15"/>
    <cellStyle name="Normal 6" xfId="4"/>
    <cellStyle name="Normal_ATF Bank_2008_M_Securities_WP_DI" xfId="5"/>
    <cellStyle name="Normal_CAP" xfId="17"/>
    <cellStyle name="Normal_JSCB Kyrgyzstan_2005_TB" xfId="6"/>
    <cellStyle name="Normal_Worksheet in   Fs" xfId="7"/>
    <cellStyle name="Normal_Worksheet in   Fs 2" xfId="16"/>
    <cellStyle name="Normal_Worksheet in (C) 2243 IAS Transformation schedule 2003 &amp; Notes to FS - info for Memo" xfId="8"/>
    <cellStyle name="Normal_Worksheet in TB LS Blank Leadsheet Excel Template - Used by Trial Balance to Create Leadsheets" xfId="9"/>
    <cellStyle name="Обычный" xfId="0" builtinId="0"/>
    <cellStyle name="Обычный 2" xfId="12"/>
    <cellStyle name="Обычный 3" xfId="11"/>
    <cellStyle name="Финансовый" xfId="10" builtinId="3"/>
    <cellStyle name="Финансовый 2" xfId="14"/>
    <cellStyle name="Финансовый 3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8"/>
  <sheetViews>
    <sheetView topLeftCell="A22" zoomScaleNormal="100" workbookViewId="0">
      <selection activeCell="B37" sqref="B37"/>
    </sheetView>
  </sheetViews>
  <sheetFormatPr defaultRowHeight="14.25" x14ac:dyDescent="0.2"/>
  <cols>
    <col min="1" max="1" width="58.42578125" style="4" customWidth="1"/>
    <col min="2" max="2" width="23.42578125" style="33" customWidth="1"/>
    <col min="3" max="3" width="24" style="33" bestFit="1" customWidth="1"/>
    <col min="4" max="4" width="24" style="12" customWidth="1"/>
    <col min="5" max="5" width="7.140625" style="4" customWidth="1"/>
    <col min="6" max="6" width="11.5703125" style="4" bestFit="1" customWidth="1"/>
    <col min="7" max="16384" width="9.140625" style="4"/>
  </cols>
  <sheetData>
    <row r="1" spans="1:4" ht="15" x14ac:dyDescent="0.25">
      <c r="A1" s="95" t="s">
        <v>12</v>
      </c>
      <c r="B1" s="95"/>
      <c r="C1" s="95"/>
      <c r="D1" s="96"/>
    </row>
    <row r="2" spans="1:4" ht="15" x14ac:dyDescent="0.25">
      <c r="A2" s="95" t="s">
        <v>65</v>
      </c>
      <c r="B2" s="95"/>
      <c r="C2" s="95"/>
      <c r="D2" s="96"/>
    </row>
    <row r="3" spans="1:4" ht="12.75" customHeight="1" x14ac:dyDescent="0.2">
      <c r="A3" s="34"/>
      <c r="D3" s="13"/>
    </row>
    <row r="4" spans="1:4" ht="12.75" customHeight="1" x14ac:dyDescent="0.2">
      <c r="A4" s="34"/>
      <c r="B4" s="35" t="s">
        <v>55</v>
      </c>
      <c r="C4" s="38" t="s">
        <v>57</v>
      </c>
      <c r="D4" s="38" t="s">
        <v>57</v>
      </c>
    </row>
    <row r="5" spans="1:4" ht="15" x14ac:dyDescent="0.25">
      <c r="A5" s="34"/>
      <c r="B5" s="37" t="s">
        <v>63</v>
      </c>
      <c r="C5" s="37" t="s">
        <v>62</v>
      </c>
      <c r="D5" s="37" t="s">
        <v>61</v>
      </c>
    </row>
    <row r="6" spans="1:4" ht="15.75" thickBot="1" x14ac:dyDescent="0.3">
      <c r="A6" s="1"/>
      <c r="B6" s="36" t="s">
        <v>56</v>
      </c>
      <c r="C6" s="36" t="s">
        <v>56</v>
      </c>
      <c r="D6" s="36" t="s">
        <v>64</v>
      </c>
    </row>
    <row r="7" spans="1:4" ht="15" x14ac:dyDescent="0.25">
      <c r="A7" s="6" t="s">
        <v>0</v>
      </c>
      <c r="B7" s="23"/>
      <c r="C7" s="23"/>
      <c r="D7" s="4"/>
    </row>
    <row r="8" spans="1:4" x14ac:dyDescent="0.2">
      <c r="A8" s="2" t="s">
        <v>40</v>
      </c>
      <c r="B8" s="23">
        <v>1268581</v>
      </c>
      <c r="C8" s="23">
        <v>1203125</v>
      </c>
      <c r="D8" s="48">
        <v>855136</v>
      </c>
    </row>
    <row r="9" spans="1:4" x14ac:dyDescent="0.2">
      <c r="A9" s="2" t="s">
        <v>37</v>
      </c>
      <c r="B9" s="23">
        <v>700390</v>
      </c>
      <c r="C9" s="23">
        <v>595096</v>
      </c>
      <c r="D9" s="48">
        <v>604632</v>
      </c>
    </row>
    <row r="10" spans="1:4" x14ac:dyDescent="0.2">
      <c r="A10" s="2" t="s">
        <v>38</v>
      </c>
      <c r="B10" s="23">
        <v>2073287</v>
      </c>
      <c r="C10" s="23">
        <v>356608</v>
      </c>
      <c r="D10" s="41">
        <v>428679</v>
      </c>
    </row>
    <row r="11" spans="1:4" ht="15" x14ac:dyDescent="0.25">
      <c r="A11" s="6" t="s">
        <v>39</v>
      </c>
      <c r="B11" s="17">
        <f>B8+B9+B10</f>
        <v>4042258</v>
      </c>
      <c r="C11" s="17">
        <f>C8+C9+C10</f>
        <v>2154829</v>
      </c>
      <c r="D11" s="42">
        <f>D8+D9+D10</f>
        <v>1888447</v>
      </c>
    </row>
    <row r="12" spans="1:4" ht="15" x14ac:dyDescent="0.25">
      <c r="A12" s="2" t="s">
        <v>41</v>
      </c>
      <c r="B12" s="17">
        <v>312065</v>
      </c>
      <c r="C12" s="17">
        <v>217121</v>
      </c>
      <c r="D12" s="55">
        <v>180156</v>
      </c>
    </row>
    <row r="13" spans="1:4" ht="32.25" customHeight="1" x14ac:dyDescent="0.2">
      <c r="A13" s="2" t="s">
        <v>49</v>
      </c>
      <c r="B13" s="23">
        <v>710902</v>
      </c>
      <c r="C13" s="23"/>
      <c r="D13" s="41"/>
    </row>
    <row r="14" spans="1:4" ht="32.25" customHeight="1" x14ac:dyDescent="0.2">
      <c r="A14" s="2" t="s">
        <v>50</v>
      </c>
      <c r="B14" s="23">
        <v>467706</v>
      </c>
      <c r="C14" s="23">
        <v>522075</v>
      </c>
      <c r="D14" s="41">
        <v>450692</v>
      </c>
    </row>
    <row r="15" spans="1:4" ht="14.25" customHeight="1" x14ac:dyDescent="0.2">
      <c r="A15" s="9" t="s">
        <v>36</v>
      </c>
      <c r="B15" s="41">
        <v>-855</v>
      </c>
      <c r="C15" s="41">
        <v>-2091</v>
      </c>
      <c r="D15" s="41">
        <v>-3054</v>
      </c>
    </row>
    <row r="16" spans="1:4" ht="15" customHeight="1" x14ac:dyDescent="0.25">
      <c r="A16" s="6" t="s">
        <v>51</v>
      </c>
      <c r="B16" s="17">
        <f>B14+B15</f>
        <v>466851</v>
      </c>
      <c r="C16" s="17">
        <f>C14+C15</f>
        <v>519984</v>
      </c>
      <c r="D16" s="42">
        <f>SUM(D14:D15)</f>
        <v>447638</v>
      </c>
    </row>
    <row r="17" spans="1:6" x14ac:dyDescent="0.2">
      <c r="A17" s="9" t="s">
        <v>52</v>
      </c>
      <c r="B17" s="23">
        <v>5453371</v>
      </c>
      <c r="C17" s="23">
        <v>5200897</v>
      </c>
      <c r="D17" s="48">
        <v>4101026</v>
      </c>
    </row>
    <row r="18" spans="1:6" x14ac:dyDescent="0.2">
      <c r="A18" s="9" t="s">
        <v>36</v>
      </c>
      <c r="B18" s="41">
        <v>-361927</v>
      </c>
      <c r="C18" s="41">
        <v>-223208</v>
      </c>
      <c r="D18" s="48">
        <v>-177124</v>
      </c>
      <c r="F18" s="5"/>
    </row>
    <row r="19" spans="1:6" ht="15" x14ac:dyDescent="0.25">
      <c r="A19" s="10" t="s">
        <v>53</v>
      </c>
      <c r="B19" s="18">
        <f>B17+B18</f>
        <v>5091444</v>
      </c>
      <c r="C19" s="18">
        <f>C17+C18</f>
        <v>4977689</v>
      </c>
      <c r="D19" s="42">
        <f>SUM(D17:D18)</f>
        <v>3923902</v>
      </c>
      <c r="F19" s="5"/>
    </row>
    <row r="20" spans="1:6" ht="15" x14ac:dyDescent="0.25">
      <c r="A20" s="10" t="s">
        <v>25</v>
      </c>
      <c r="B20" s="17">
        <f>B16+B19</f>
        <v>5558295</v>
      </c>
      <c r="C20" s="17">
        <f>C16+C19</f>
        <v>5497673</v>
      </c>
      <c r="D20" s="42">
        <f>D16+D19</f>
        <v>4371540</v>
      </c>
      <c r="F20" s="5"/>
    </row>
    <row r="21" spans="1:6" ht="42.75" x14ac:dyDescent="0.2">
      <c r="A21" s="2" t="s">
        <v>4</v>
      </c>
      <c r="B21" s="23"/>
      <c r="C21" s="23"/>
      <c r="D21" s="48"/>
      <c r="F21" s="5"/>
    </row>
    <row r="22" spans="1:6" x14ac:dyDescent="0.2">
      <c r="A22" s="11" t="s">
        <v>48</v>
      </c>
      <c r="B22" s="23"/>
      <c r="C22" s="23"/>
      <c r="D22" s="48"/>
      <c r="F22" s="5"/>
    </row>
    <row r="23" spans="1:6" x14ac:dyDescent="0.2">
      <c r="A23" s="2" t="s">
        <v>1</v>
      </c>
      <c r="B23" s="23">
        <v>495181</v>
      </c>
      <c r="C23" s="23">
        <v>428793</v>
      </c>
      <c r="D23" s="43">
        <v>281496</v>
      </c>
    </row>
    <row r="24" spans="1:6" ht="13.5" customHeight="1" x14ac:dyDescent="0.2">
      <c r="A24" s="2" t="s">
        <v>2</v>
      </c>
      <c r="B24" s="23">
        <v>208195</v>
      </c>
      <c r="C24" s="23">
        <v>188223</v>
      </c>
      <c r="D24" s="48">
        <v>116597</v>
      </c>
      <c r="E24" s="39"/>
    </row>
    <row r="25" spans="1:6" ht="13.5" customHeight="1" x14ac:dyDescent="0.2">
      <c r="A25" s="2"/>
      <c r="B25" s="19"/>
      <c r="D25" s="41"/>
    </row>
    <row r="26" spans="1:6" ht="15.75" thickBot="1" x14ac:dyDescent="0.3">
      <c r="A26" s="6" t="s">
        <v>46</v>
      </c>
      <c r="B26" s="27">
        <f>B11+B12+B13+B20+B21+B22+B23+B24</f>
        <v>11326896</v>
      </c>
      <c r="C26" s="20">
        <f>C11+C12+C13+C20+C21+C22+C23+C24</f>
        <v>8486639</v>
      </c>
      <c r="D26" s="44">
        <f>D11+D12+D13+D20+D21+D22+D23+D24</f>
        <v>6838236</v>
      </c>
      <c r="E26" s="5"/>
    </row>
    <row r="27" spans="1:6" ht="15.75" thickTop="1" x14ac:dyDescent="0.25">
      <c r="A27" s="6"/>
      <c r="B27" s="28"/>
      <c r="D27" s="45"/>
      <c r="E27" s="5"/>
    </row>
    <row r="28" spans="1:6" ht="15" x14ac:dyDescent="0.25">
      <c r="A28" s="6" t="s">
        <v>47</v>
      </c>
      <c r="B28" s="29"/>
      <c r="D28" s="50"/>
    </row>
    <row r="29" spans="1:6" x14ac:dyDescent="0.2">
      <c r="A29" s="2" t="s">
        <v>3</v>
      </c>
      <c r="B29" s="23"/>
      <c r="C29" s="21"/>
      <c r="D29" s="88"/>
    </row>
    <row r="30" spans="1:6" ht="28.5" x14ac:dyDescent="0.2">
      <c r="A30" s="40" t="s">
        <v>59</v>
      </c>
      <c r="B30" s="89">
        <v>1600927</v>
      </c>
      <c r="C30" s="23">
        <v>1434957</v>
      </c>
      <c r="D30" s="46">
        <v>631435</v>
      </c>
    </row>
    <row r="31" spans="1:6" x14ac:dyDescent="0.2">
      <c r="A31" s="14" t="s">
        <v>58</v>
      </c>
      <c r="B31" s="23">
        <v>8152527</v>
      </c>
      <c r="C31" s="23">
        <v>5363835</v>
      </c>
      <c r="D31" s="41">
        <v>4741829</v>
      </c>
      <c r="E31" s="39"/>
    </row>
    <row r="32" spans="1:6" x14ac:dyDescent="0.2">
      <c r="A32" s="7" t="s">
        <v>24</v>
      </c>
      <c r="B32" s="23">
        <v>358874</v>
      </c>
      <c r="C32" s="23">
        <v>547563</v>
      </c>
      <c r="D32" s="41">
        <v>491116</v>
      </c>
      <c r="E32" s="39"/>
    </row>
    <row r="33" spans="1:4" x14ac:dyDescent="0.2">
      <c r="A33" s="7" t="s">
        <v>21</v>
      </c>
      <c r="B33" s="23"/>
      <c r="C33" s="23">
        <v>3365</v>
      </c>
      <c r="D33" s="41">
        <v>1000</v>
      </c>
    </row>
    <row r="34" spans="1:4" x14ac:dyDescent="0.2">
      <c r="A34" s="7" t="s">
        <v>20</v>
      </c>
      <c r="B34" s="23">
        <v>4020</v>
      </c>
      <c r="C34" s="23">
        <v>4020</v>
      </c>
      <c r="D34" s="41">
        <v>3320</v>
      </c>
    </row>
    <row r="35" spans="1:4" ht="42.75" x14ac:dyDescent="0.2">
      <c r="A35" s="2" t="s">
        <v>4</v>
      </c>
      <c r="B35" s="23">
        <v>6922</v>
      </c>
      <c r="C35" s="23">
        <v>689</v>
      </c>
      <c r="D35" s="41">
        <v>200</v>
      </c>
    </row>
    <row r="36" spans="1:4" x14ac:dyDescent="0.2">
      <c r="A36" s="7" t="s">
        <v>5</v>
      </c>
      <c r="B36" s="23">
        <v>183801</v>
      </c>
      <c r="C36" s="23">
        <v>152480</v>
      </c>
      <c r="D36" s="41">
        <v>105442</v>
      </c>
    </row>
    <row r="37" spans="1:4" ht="15" x14ac:dyDescent="0.25">
      <c r="A37" s="7"/>
      <c r="B37" s="19"/>
      <c r="D37" s="54"/>
    </row>
    <row r="38" spans="1:4" ht="15" x14ac:dyDescent="0.25">
      <c r="A38" s="6" t="s">
        <v>45</v>
      </c>
      <c r="B38" s="30">
        <f>SUM(B30:B36)</f>
        <v>10307071</v>
      </c>
      <c r="C38" s="22">
        <f>SUM(C30:C36)</f>
        <v>7506909</v>
      </c>
      <c r="D38" s="47">
        <f>SUM(D30:D36)</f>
        <v>5974342</v>
      </c>
    </row>
    <row r="39" spans="1:4" ht="15" x14ac:dyDescent="0.25">
      <c r="A39" s="2"/>
      <c r="B39" s="29"/>
      <c r="D39" s="54"/>
    </row>
    <row r="40" spans="1:4" ht="12.75" customHeight="1" x14ac:dyDescent="0.2">
      <c r="A40" s="2" t="s">
        <v>22</v>
      </c>
      <c r="C40" s="21"/>
      <c r="D40" s="53"/>
    </row>
    <row r="41" spans="1:4" x14ac:dyDescent="0.2">
      <c r="A41" s="2" t="s">
        <v>23</v>
      </c>
      <c r="B41" s="23">
        <v>921310</v>
      </c>
      <c r="C41" s="23">
        <v>781987</v>
      </c>
      <c r="D41" s="48">
        <v>622243</v>
      </c>
    </row>
    <row r="42" spans="1:4" x14ac:dyDescent="0.2">
      <c r="A42" s="2" t="s">
        <v>15</v>
      </c>
      <c r="B42" s="23">
        <v>161</v>
      </c>
      <c r="C42" s="23">
        <v>350</v>
      </c>
      <c r="D42" s="48">
        <v>414</v>
      </c>
    </row>
    <row r="43" spans="1:4" x14ac:dyDescent="0.2">
      <c r="A43" s="2" t="s">
        <v>18</v>
      </c>
      <c r="B43" s="23"/>
      <c r="C43" s="23"/>
      <c r="D43" s="48"/>
    </row>
    <row r="44" spans="1:4" x14ac:dyDescent="0.2">
      <c r="A44" s="2" t="s">
        <v>19</v>
      </c>
      <c r="B44" s="90">
        <v>98354</v>
      </c>
      <c r="C44" s="90">
        <v>197393</v>
      </c>
      <c r="D44" s="49">
        <v>241237</v>
      </c>
    </row>
    <row r="45" spans="1:4" x14ac:dyDescent="0.2">
      <c r="A45" s="2"/>
      <c r="B45" s="24"/>
      <c r="D45" s="50"/>
    </row>
    <row r="46" spans="1:4" ht="15" x14ac:dyDescent="0.25">
      <c r="A46" s="8" t="s">
        <v>43</v>
      </c>
      <c r="B46" s="31">
        <f>SUM(B41:B44)</f>
        <v>1019825</v>
      </c>
      <c r="C46" s="25">
        <f>SUM(C41:C44)</f>
        <v>979730</v>
      </c>
      <c r="D46" s="51">
        <f>SUM(D41:D44)</f>
        <v>863894</v>
      </c>
    </row>
    <row r="47" spans="1:4" ht="15" x14ac:dyDescent="0.25">
      <c r="A47" s="8"/>
      <c r="B47" s="31"/>
      <c r="D47" s="51"/>
    </row>
    <row r="48" spans="1:4" ht="15.75" thickBot="1" x14ac:dyDescent="0.3">
      <c r="A48" s="15" t="s">
        <v>44</v>
      </c>
      <c r="B48" s="32">
        <f>B38+B46</f>
        <v>11326896</v>
      </c>
      <c r="C48" s="26">
        <f>C38+C46</f>
        <v>8486639</v>
      </c>
      <c r="D48" s="52">
        <f>D38+D46</f>
        <v>6838236</v>
      </c>
    </row>
    <row r="49" spans="1:4" ht="15.75" thickTop="1" x14ac:dyDescent="0.25">
      <c r="A49" s="15"/>
      <c r="B49" s="31"/>
      <c r="C49" s="25"/>
      <c r="D49" s="51"/>
    </row>
    <row r="50" spans="1:4" ht="15" x14ac:dyDescent="0.25">
      <c r="A50" s="15"/>
      <c r="B50" s="31"/>
      <c r="C50" s="25"/>
      <c r="D50" s="51"/>
    </row>
    <row r="51" spans="1:4" ht="15" x14ac:dyDescent="0.25">
      <c r="A51" s="15"/>
      <c r="B51" s="31"/>
      <c r="C51" s="25"/>
      <c r="D51" s="51"/>
    </row>
    <row r="52" spans="1:4" ht="15" x14ac:dyDescent="0.25">
      <c r="A52" s="15"/>
      <c r="B52" s="31"/>
      <c r="C52" s="25"/>
      <c r="D52" s="51"/>
    </row>
    <row r="53" spans="1:4" x14ac:dyDescent="0.2">
      <c r="A53" s="2"/>
      <c r="D53" s="3"/>
    </row>
    <row r="54" spans="1:4" x14ac:dyDescent="0.2">
      <c r="A54" s="16"/>
    </row>
    <row r="55" spans="1:4" x14ac:dyDescent="0.2">
      <c r="A55" s="4" t="s">
        <v>16</v>
      </c>
      <c r="C55" s="4"/>
      <c r="D55" s="58" t="s">
        <v>17</v>
      </c>
    </row>
    <row r="56" spans="1:4" x14ac:dyDescent="0.2">
      <c r="C56" s="4"/>
      <c r="D56" s="58"/>
    </row>
    <row r="57" spans="1:4" x14ac:dyDescent="0.2">
      <c r="C57" s="4"/>
      <c r="D57" s="58"/>
    </row>
    <row r="58" spans="1:4" x14ac:dyDescent="0.2">
      <c r="A58" s="4" t="s">
        <v>11</v>
      </c>
      <c r="C58" s="4"/>
      <c r="D58" s="58" t="s">
        <v>70</v>
      </c>
    </row>
  </sheetData>
  <mergeCells count="2">
    <mergeCell ref="A1:D1"/>
    <mergeCell ref="A2:D2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6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zoomScaleNormal="100" workbookViewId="0">
      <selection activeCell="E7" sqref="E7"/>
    </sheetView>
  </sheetViews>
  <sheetFormatPr defaultRowHeight="18" x14ac:dyDescent="0.25"/>
  <cols>
    <col min="1" max="1" width="55" style="56" customWidth="1"/>
    <col min="2" max="2" width="20.42578125" style="56" customWidth="1"/>
    <col min="3" max="3" width="23.5703125" style="56" customWidth="1"/>
    <col min="4" max="4" width="23.28515625" style="56" customWidth="1"/>
    <col min="5" max="8" width="9.140625" style="56"/>
    <col min="9" max="9" width="24.5703125" style="56" customWidth="1"/>
    <col min="10" max="16384" width="9.140625" style="56"/>
  </cols>
  <sheetData>
    <row r="1" spans="1:5" x14ac:dyDescent="0.25">
      <c r="A1" s="95" t="s">
        <v>12</v>
      </c>
      <c r="B1" s="97"/>
      <c r="C1" s="97"/>
      <c r="D1" s="4"/>
    </row>
    <row r="2" spans="1:5" ht="31.5" customHeight="1" x14ac:dyDescent="0.25">
      <c r="A2" s="95" t="s">
        <v>69</v>
      </c>
      <c r="B2" s="98"/>
      <c r="C2" s="98"/>
      <c r="D2" s="96"/>
    </row>
    <row r="3" spans="1:5" x14ac:dyDescent="0.25">
      <c r="A3" s="59"/>
      <c r="B3" s="60"/>
      <c r="C3" s="60"/>
      <c r="D3" s="4"/>
    </row>
    <row r="4" spans="1:5" ht="24.75" customHeight="1" x14ac:dyDescent="0.25">
      <c r="A4" s="34"/>
      <c r="B4" s="35" t="s">
        <v>55</v>
      </c>
      <c r="C4" s="38" t="s">
        <v>57</v>
      </c>
      <c r="D4" s="38" t="s">
        <v>57</v>
      </c>
    </row>
    <row r="5" spans="1:5" x14ac:dyDescent="0.25">
      <c r="A5" s="53"/>
      <c r="B5" s="37" t="s">
        <v>66</v>
      </c>
      <c r="C5" s="35" t="s">
        <v>67</v>
      </c>
      <c r="D5" s="35" t="s">
        <v>68</v>
      </c>
    </row>
    <row r="6" spans="1:5" ht="18.75" thickBot="1" x14ac:dyDescent="0.3">
      <c r="A6" s="53"/>
      <c r="B6" s="36" t="s">
        <v>56</v>
      </c>
      <c r="C6" s="36" t="s">
        <v>56</v>
      </c>
      <c r="D6" s="36" t="s">
        <v>56</v>
      </c>
    </row>
    <row r="7" spans="1:5" x14ac:dyDescent="0.25">
      <c r="A7" s="53" t="s">
        <v>7</v>
      </c>
      <c r="B7" s="73">
        <v>1175690</v>
      </c>
      <c r="C7" s="91">
        <v>1028366</v>
      </c>
      <c r="D7" s="61">
        <v>791800</v>
      </c>
    </row>
    <row r="8" spans="1:5" x14ac:dyDescent="0.25">
      <c r="A8" s="53" t="s">
        <v>8</v>
      </c>
      <c r="B8" s="73">
        <v>-584351</v>
      </c>
      <c r="C8" s="75">
        <v>-415669</v>
      </c>
      <c r="D8" s="75">
        <v>-243716</v>
      </c>
    </row>
    <row r="9" spans="1:5" ht="42.75" x14ac:dyDescent="0.25">
      <c r="A9" s="62" t="s">
        <v>32</v>
      </c>
      <c r="B9" s="63">
        <f>SUM(B7:B8)</f>
        <v>591339</v>
      </c>
      <c r="C9" s="63">
        <f>SUM(C7:C8)</f>
        <v>612697</v>
      </c>
      <c r="D9" s="63">
        <f>SUM(D7:D8)</f>
        <v>548084</v>
      </c>
    </row>
    <row r="10" spans="1:5" ht="28.5" x14ac:dyDescent="0.25">
      <c r="A10" s="62" t="s">
        <v>42</v>
      </c>
      <c r="B10" s="75">
        <v>-84251</v>
      </c>
      <c r="C10" s="73">
        <v>-29811</v>
      </c>
      <c r="D10" s="64">
        <v>-15525</v>
      </c>
    </row>
    <row r="11" spans="1:5" x14ac:dyDescent="0.25">
      <c r="A11" s="65" t="s">
        <v>9</v>
      </c>
      <c r="B11" s="66">
        <f>B9+B10</f>
        <v>507088</v>
      </c>
      <c r="C11" s="66">
        <f>C9+C10</f>
        <v>582886</v>
      </c>
      <c r="D11" s="66">
        <f>D9+D10</f>
        <v>532559</v>
      </c>
    </row>
    <row r="12" spans="1:5" x14ac:dyDescent="0.25">
      <c r="A12" s="67"/>
      <c r="B12" s="68"/>
      <c r="C12" s="68"/>
      <c r="D12" s="64"/>
    </row>
    <row r="13" spans="1:5" x14ac:dyDescent="0.25">
      <c r="A13" s="69" t="s">
        <v>26</v>
      </c>
      <c r="B13" s="73">
        <v>249071</v>
      </c>
      <c r="C13" s="73">
        <v>245267</v>
      </c>
      <c r="D13" s="64">
        <v>212432</v>
      </c>
    </row>
    <row r="14" spans="1:5" x14ac:dyDescent="0.25">
      <c r="A14" s="69" t="s">
        <v>27</v>
      </c>
      <c r="B14" s="75">
        <v>-28434</v>
      </c>
      <c r="C14" s="73">
        <v>-59416</v>
      </c>
      <c r="D14" s="64">
        <v>-1601</v>
      </c>
    </row>
    <row r="15" spans="1:5" x14ac:dyDescent="0.25">
      <c r="A15" s="67" t="s">
        <v>54</v>
      </c>
      <c r="B15" s="75">
        <v>153136</v>
      </c>
      <c r="C15" s="73">
        <v>126680</v>
      </c>
      <c r="D15" s="64">
        <v>95123</v>
      </c>
    </row>
    <row r="16" spans="1:5" ht="28.5" x14ac:dyDescent="0.25">
      <c r="A16" s="70" t="s">
        <v>28</v>
      </c>
      <c r="B16" s="75">
        <v>-1381</v>
      </c>
      <c r="C16" s="92">
        <v>-4735</v>
      </c>
      <c r="D16" s="64">
        <v>13141</v>
      </c>
      <c r="E16" s="57"/>
    </row>
    <row r="17" spans="1:4" ht="18.75" customHeight="1" x14ac:dyDescent="0.25">
      <c r="A17" s="67" t="s">
        <v>29</v>
      </c>
      <c r="B17" s="75">
        <v>2569</v>
      </c>
      <c r="C17" s="73">
        <v>4299</v>
      </c>
      <c r="D17" s="64">
        <v>22186</v>
      </c>
    </row>
    <row r="18" spans="1:4" x14ac:dyDescent="0.25">
      <c r="A18" s="65" t="s">
        <v>30</v>
      </c>
      <c r="B18" s="71">
        <f>SUM(B13:B17)</f>
        <v>374961</v>
      </c>
      <c r="C18" s="71">
        <f>SUM(C13:C17)</f>
        <v>312095</v>
      </c>
      <c r="D18" s="71">
        <f>SUM(D13:D17)</f>
        <v>341281</v>
      </c>
    </row>
    <row r="19" spans="1:4" x14ac:dyDescent="0.25">
      <c r="A19" s="67"/>
      <c r="B19" s="72"/>
      <c r="C19" s="73"/>
      <c r="D19" s="64"/>
    </row>
    <row r="20" spans="1:4" ht="17.25" customHeight="1" x14ac:dyDescent="0.25">
      <c r="A20" s="74" t="s">
        <v>10</v>
      </c>
      <c r="B20" s="75">
        <f>B11+B18</f>
        <v>882049</v>
      </c>
      <c r="C20" s="75">
        <f>C11+C18</f>
        <v>894981</v>
      </c>
      <c r="D20" s="75">
        <f>D11+D18</f>
        <v>873840</v>
      </c>
    </row>
    <row r="21" spans="1:4" x14ac:dyDescent="0.25">
      <c r="A21" s="76" t="s">
        <v>31</v>
      </c>
      <c r="B21" s="75">
        <v>-786050</v>
      </c>
      <c r="C21" s="93">
        <v>-688098</v>
      </c>
      <c r="D21" s="64">
        <v>-621572</v>
      </c>
    </row>
    <row r="22" spans="1:4" ht="18.75" thickBot="1" x14ac:dyDescent="0.3">
      <c r="A22" s="77" t="s">
        <v>13</v>
      </c>
      <c r="B22" s="78">
        <f>SUM(B20:B21)</f>
        <v>95999</v>
      </c>
      <c r="C22" s="78">
        <f>SUM(C20:C21)</f>
        <v>206883</v>
      </c>
      <c r="D22" s="78">
        <f>SUM(D20:D21)</f>
        <v>252268</v>
      </c>
    </row>
    <row r="23" spans="1:4" ht="18.75" thickTop="1" x14ac:dyDescent="0.25">
      <c r="A23" s="77"/>
      <c r="B23" s="79"/>
      <c r="C23" s="73"/>
      <c r="D23" s="64"/>
    </row>
    <row r="24" spans="1:4" x14ac:dyDescent="0.25">
      <c r="A24" s="80" t="s">
        <v>33</v>
      </c>
      <c r="B24" s="94">
        <v>-8755</v>
      </c>
      <c r="C24" s="94">
        <v>-20600</v>
      </c>
      <c r="D24" s="64">
        <v>-22141</v>
      </c>
    </row>
    <row r="25" spans="1:4" ht="18.75" thickBot="1" x14ac:dyDescent="0.3">
      <c r="A25" s="81" t="s">
        <v>34</v>
      </c>
      <c r="B25" s="82">
        <f>B24+B22</f>
        <v>87244</v>
      </c>
      <c r="C25" s="82">
        <f>C24+C22</f>
        <v>186283</v>
      </c>
      <c r="D25" s="82">
        <f>D24+D22</f>
        <v>230127</v>
      </c>
    </row>
    <row r="26" spans="1:4" ht="18.75" thickTop="1" x14ac:dyDescent="0.25">
      <c r="A26" s="81"/>
      <c r="B26" s="83"/>
      <c r="C26" s="79"/>
      <c r="D26" s="79"/>
    </row>
    <row r="27" spans="1:4" ht="18.75" thickBot="1" x14ac:dyDescent="0.3">
      <c r="A27" s="81" t="s">
        <v>35</v>
      </c>
      <c r="B27" s="82">
        <f>B25</f>
        <v>87244</v>
      </c>
      <c r="C27" s="82">
        <f>C25</f>
        <v>186283</v>
      </c>
      <c r="D27" s="82">
        <f>D25</f>
        <v>230127</v>
      </c>
    </row>
    <row r="28" spans="1:4" ht="18.75" thickTop="1" x14ac:dyDescent="0.25">
      <c r="A28" s="81" t="s">
        <v>60</v>
      </c>
      <c r="B28" s="84">
        <f>B27/184262051*1000</f>
        <v>0.47347785138894394</v>
      </c>
      <c r="C28" s="85">
        <f>C27/156397472*1000</f>
        <v>1.1910870272890346</v>
      </c>
      <c r="D28" s="86">
        <f>D27/124438623*1000</f>
        <v>1.8493213316897599</v>
      </c>
    </row>
    <row r="29" spans="1:4" x14ac:dyDescent="0.25">
      <c r="A29" s="81"/>
      <c r="B29" s="87"/>
      <c r="C29" s="54"/>
      <c r="D29" s="4"/>
    </row>
    <row r="30" spans="1:4" x14ac:dyDescent="0.25">
      <c r="A30" s="81"/>
      <c r="B30" s="87"/>
      <c r="C30" s="54"/>
      <c r="D30" s="4"/>
    </row>
    <row r="31" spans="1:4" x14ac:dyDescent="0.25">
      <c r="A31" s="81"/>
      <c r="B31" s="87"/>
      <c r="C31" s="54"/>
      <c r="D31" s="4"/>
    </row>
    <row r="32" spans="1:4" x14ac:dyDescent="0.25">
      <c r="A32" s="4"/>
      <c r="B32" s="5"/>
      <c r="C32" s="53"/>
      <c r="D32" s="4"/>
    </row>
    <row r="33" spans="1:4" x14ac:dyDescent="0.25">
      <c r="A33" s="4" t="s">
        <v>16</v>
      </c>
      <c r="B33" s="4"/>
      <c r="C33" s="4"/>
      <c r="D33" s="4" t="s">
        <v>17</v>
      </c>
    </row>
    <row r="34" spans="1:4" x14ac:dyDescent="0.25">
      <c r="A34" s="4"/>
      <c r="B34" s="4"/>
      <c r="C34" s="4"/>
      <c r="D34" s="4"/>
    </row>
    <row r="35" spans="1:4" x14ac:dyDescent="0.25">
      <c r="A35" s="4"/>
      <c r="B35" s="4"/>
      <c r="C35" s="4"/>
      <c r="D35" s="4"/>
    </row>
    <row r="36" spans="1:4" x14ac:dyDescent="0.25">
      <c r="A36" s="4" t="s">
        <v>14</v>
      </c>
      <c r="B36" s="4"/>
      <c r="C36" s="4"/>
      <c r="D36" s="4" t="s">
        <v>6</v>
      </c>
    </row>
  </sheetData>
  <mergeCells count="2">
    <mergeCell ref="A1:C1"/>
    <mergeCell ref="A2:D2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K53"/>
  <sheetViews>
    <sheetView topLeftCell="A39" zoomScaleNormal="100" workbookViewId="0">
      <selection activeCell="E53" sqref="E53"/>
    </sheetView>
  </sheetViews>
  <sheetFormatPr defaultRowHeight="12" x14ac:dyDescent="0.2"/>
  <cols>
    <col min="1" max="1" width="65.28515625" style="104" customWidth="1"/>
    <col min="2" max="3" width="17.42578125" style="104" customWidth="1"/>
    <col min="4" max="16384" width="9.140625" style="104"/>
  </cols>
  <sheetData>
    <row r="1" spans="1:3" ht="12.75" x14ac:dyDescent="0.2">
      <c r="A1" s="99"/>
      <c r="B1" s="100"/>
      <c r="C1" s="100"/>
    </row>
    <row r="2" spans="1:3" x14ac:dyDescent="0.2">
      <c r="A2" s="101" t="s">
        <v>71</v>
      </c>
      <c r="B2" s="102"/>
      <c r="C2" s="102"/>
    </row>
    <row r="3" spans="1:3" x14ac:dyDescent="0.2">
      <c r="A3" s="101" t="s">
        <v>72</v>
      </c>
      <c r="B3" s="102"/>
      <c r="C3" s="103"/>
    </row>
    <row r="5" spans="1:3" ht="66.75" customHeight="1" x14ac:dyDescent="0.2">
      <c r="A5" s="113"/>
      <c r="B5" s="105" t="s">
        <v>73</v>
      </c>
      <c r="C5" s="105" t="s">
        <v>74</v>
      </c>
    </row>
    <row r="6" spans="1:3" x14ac:dyDescent="0.2">
      <c r="A6" s="113" t="s">
        <v>75</v>
      </c>
      <c r="B6" s="106" t="s">
        <v>76</v>
      </c>
      <c r="C6" s="106" t="s">
        <v>76</v>
      </c>
    </row>
    <row r="7" spans="1:3" x14ac:dyDescent="0.2">
      <c r="A7" s="137" t="s">
        <v>77</v>
      </c>
      <c r="B7" s="114">
        <v>1170789</v>
      </c>
      <c r="C7" s="114">
        <v>1024366</v>
      </c>
    </row>
    <row r="8" spans="1:3" x14ac:dyDescent="0.2">
      <c r="A8" s="137" t="s">
        <v>78</v>
      </c>
      <c r="B8" s="114">
        <v>-584152</v>
      </c>
      <c r="C8" s="114">
        <v>-421503</v>
      </c>
    </row>
    <row r="9" spans="1:3" x14ac:dyDescent="0.2">
      <c r="A9" s="137" t="s">
        <v>79</v>
      </c>
      <c r="B9" s="114">
        <v>248767</v>
      </c>
      <c r="C9" s="119">
        <v>259901</v>
      </c>
    </row>
    <row r="10" spans="1:3" x14ac:dyDescent="0.2">
      <c r="A10" s="137" t="s">
        <v>80</v>
      </c>
      <c r="B10" s="114">
        <v>-28445</v>
      </c>
      <c r="C10" s="114">
        <v>-59408</v>
      </c>
    </row>
    <row r="11" spans="1:3" x14ac:dyDescent="0.2">
      <c r="A11" s="137" t="s">
        <v>81</v>
      </c>
      <c r="B11" s="114">
        <v>146360</v>
      </c>
      <c r="C11" s="114">
        <v>123357</v>
      </c>
    </row>
    <row r="12" spans="1:3" ht="36" x14ac:dyDescent="0.2">
      <c r="A12" s="133" t="s">
        <v>82</v>
      </c>
      <c r="B12" s="114">
        <v>0</v>
      </c>
      <c r="C12" s="114">
        <v>0</v>
      </c>
    </row>
    <row r="13" spans="1:3" x14ac:dyDescent="0.2">
      <c r="A13" s="133" t="s">
        <v>83</v>
      </c>
      <c r="B13" s="114">
        <v>1498</v>
      </c>
      <c r="C13" s="114">
        <v>3333</v>
      </c>
    </row>
    <row r="14" spans="1:3" x14ac:dyDescent="0.2">
      <c r="A14" s="133" t="s">
        <v>84</v>
      </c>
      <c r="B14" s="139">
        <v>-700887</v>
      </c>
      <c r="C14" s="139">
        <v>-623364</v>
      </c>
    </row>
    <row r="15" spans="1:3" ht="24" x14ac:dyDescent="0.2">
      <c r="A15" s="138" t="s">
        <v>85</v>
      </c>
      <c r="B15" s="114">
        <f>SUM(B7:B14)</f>
        <v>253930</v>
      </c>
      <c r="C15" s="114">
        <f>SUM(C7:C14)</f>
        <v>306682</v>
      </c>
    </row>
    <row r="16" spans="1:3" x14ac:dyDescent="0.2">
      <c r="A16" s="133" t="s">
        <v>86</v>
      </c>
      <c r="B16" s="124"/>
      <c r="C16" s="124"/>
    </row>
    <row r="17" spans="1:3" x14ac:dyDescent="0.2">
      <c r="A17" s="135" t="s">
        <v>87</v>
      </c>
      <c r="B17" s="114"/>
      <c r="C17" s="114"/>
    </row>
    <row r="18" spans="1:3" ht="24" x14ac:dyDescent="0.2">
      <c r="A18" s="134" t="s">
        <v>4</v>
      </c>
      <c r="B18" s="114">
        <v>0</v>
      </c>
      <c r="C18" s="114">
        <v>0</v>
      </c>
    </row>
    <row r="19" spans="1:3" x14ac:dyDescent="0.2">
      <c r="A19" s="137" t="s">
        <v>88</v>
      </c>
      <c r="B19" s="114">
        <v>0</v>
      </c>
      <c r="C19" s="114">
        <v>0</v>
      </c>
    </row>
    <row r="20" spans="1:3" x14ac:dyDescent="0.2">
      <c r="A20" s="136" t="s">
        <v>89</v>
      </c>
      <c r="B20" s="114">
        <v>-710902</v>
      </c>
      <c r="C20" s="114">
        <v>0</v>
      </c>
    </row>
    <row r="21" spans="1:3" x14ac:dyDescent="0.2">
      <c r="A21" s="133" t="s">
        <v>90</v>
      </c>
      <c r="B21" s="114">
        <v>54478</v>
      </c>
      <c r="C21" s="114">
        <v>-70516</v>
      </c>
    </row>
    <row r="22" spans="1:3" x14ac:dyDescent="0.2">
      <c r="A22" s="133" t="s">
        <v>91</v>
      </c>
      <c r="B22" s="114">
        <v>-258205</v>
      </c>
      <c r="C22" s="114">
        <v>-836894</v>
      </c>
    </row>
    <row r="23" spans="1:3" x14ac:dyDescent="0.2">
      <c r="A23" s="133" t="s">
        <v>2</v>
      </c>
      <c r="B23" s="114">
        <v>-22463</v>
      </c>
      <c r="C23" s="114">
        <v>-76481</v>
      </c>
    </row>
    <row r="24" spans="1:3" x14ac:dyDescent="0.2">
      <c r="A24" s="135" t="s">
        <v>92</v>
      </c>
      <c r="B24" s="114"/>
      <c r="C24" s="114"/>
    </row>
    <row r="25" spans="1:3" x14ac:dyDescent="0.2">
      <c r="A25" s="133" t="s">
        <v>93</v>
      </c>
      <c r="B25" s="114">
        <v>190479</v>
      </c>
      <c r="C25" s="114">
        <v>733440</v>
      </c>
    </row>
    <row r="26" spans="1:3" ht="19.5" customHeight="1" x14ac:dyDescent="0.2">
      <c r="A26" s="133" t="s">
        <v>94</v>
      </c>
      <c r="B26" s="114">
        <v>2888825</v>
      </c>
      <c r="C26" s="114">
        <v>433592</v>
      </c>
    </row>
    <row r="27" spans="1:3" ht="24" x14ac:dyDescent="0.2">
      <c r="A27" s="134" t="s">
        <v>4</v>
      </c>
      <c r="B27" s="114">
        <v>6348</v>
      </c>
      <c r="C27" s="114">
        <v>442</v>
      </c>
    </row>
    <row r="28" spans="1:3" ht="12.75" thickBot="1" x14ac:dyDescent="0.25">
      <c r="A28" s="133" t="s">
        <v>5</v>
      </c>
      <c r="B28" s="126">
        <v>-508</v>
      </c>
      <c r="C28" s="114">
        <v>13715</v>
      </c>
    </row>
    <row r="29" spans="1:3" ht="24" x14ac:dyDescent="0.2">
      <c r="A29" s="132" t="s">
        <v>95</v>
      </c>
      <c r="B29" s="124">
        <f>SUM(B15:B28)</f>
        <v>2401982</v>
      </c>
      <c r="C29" s="124">
        <f>SUM(C15:C28)</f>
        <v>503980</v>
      </c>
    </row>
    <row r="30" spans="1:3" ht="12.75" thickBot="1" x14ac:dyDescent="0.25">
      <c r="A30" s="121" t="s">
        <v>96</v>
      </c>
      <c r="B30" s="126">
        <v>-12120</v>
      </c>
      <c r="C30" s="119">
        <v>-17535</v>
      </c>
    </row>
    <row r="31" spans="1:3" ht="12.75" thickBot="1" x14ac:dyDescent="0.25">
      <c r="A31" s="118" t="s">
        <v>97</v>
      </c>
      <c r="B31" s="131">
        <f>B29+B30</f>
        <v>2389862</v>
      </c>
      <c r="C31" s="131">
        <f>C29+C30</f>
        <v>486445</v>
      </c>
    </row>
    <row r="32" spans="1:3" x14ac:dyDescent="0.2">
      <c r="A32" s="130" t="s">
        <v>98</v>
      </c>
      <c r="B32" s="124"/>
      <c r="C32" s="124"/>
    </row>
    <row r="33" spans="1:245" x14ac:dyDescent="0.2">
      <c r="A33" s="115" t="s">
        <v>99</v>
      </c>
      <c r="B33" s="114">
        <v>-132730</v>
      </c>
      <c r="C33" s="114">
        <v>-206495</v>
      </c>
    </row>
    <row r="34" spans="1:245" x14ac:dyDescent="0.2">
      <c r="A34" s="115" t="s">
        <v>100</v>
      </c>
      <c r="B34" s="114">
        <v>1071</v>
      </c>
      <c r="C34" s="114">
        <v>346</v>
      </c>
    </row>
    <row r="35" spans="1:245" x14ac:dyDescent="0.2">
      <c r="A35" s="115" t="s">
        <v>101</v>
      </c>
      <c r="B35" s="114">
        <v>-319174</v>
      </c>
      <c r="C35" s="119">
        <v>-671460</v>
      </c>
    </row>
    <row r="36" spans="1:245" x14ac:dyDescent="0.2">
      <c r="A36" s="129" t="s">
        <v>102</v>
      </c>
      <c r="B36" s="114">
        <v>225131</v>
      </c>
      <c r="C36" s="128">
        <v>634495</v>
      </c>
    </row>
    <row r="37" spans="1:245" ht="12.75" thickBot="1" x14ac:dyDescent="0.25">
      <c r="A37" s="127" t="s">
        <v>103</v>
      </c>
      <c r="B37" s="126">
        <f>SUM(B33:B36)</f>
        <v>-225702</v>
      </c>
      <c r="C37" s="125">
        <f>SUM(C33:C36)</f>
        <v>-243114</v>
      </c>
    </row>
    <row r="38" spans="1:245" x14ac:dyDescent="0.2">
      <c r="A38" s="113" t="s">
        <v>104</v>
      </c>
      <c r="B38" s="124"/>
      <c r="C38" s="114"/>
    </row>
    <row r="39" spans="1:245" x14ac:dyDescent="0.2">
      <c r="A39" s="115" t="s">
        <v>105</v>
      </c>
      <c r="B39" s="114">
        <v>-186535</v>
      </c>
      <c r="C39" s="114">
        <v>169690</v>
      </c>
    </row>
    <row r="40" spans="1:245" x14ac:dyDescent="0.2">
      <c r="A40" s="115" t="s">
        <v>106</v>
      </c>
      <c r="B40" s="123">
        <v>820</v>
      </c>
      <c r="C40" s="122">
        <v>-121586</v>
      </c>
    </row>
    <row r="41" spans="1:245" ht="12.75" thickBot="1" x14ac:dyDescent="0.25">
      <c r="A41" s="121" t="s">
        <v>107</v>
      </c>
      <c r="B41" s="120">
        <v>-47607</v>
      </c>
      <c r="C41" s="119">
        <v>-68922</v>
      </c>
    </row>
    <row r="42" spans="1:245" ht="12.75" thickBot="1" x14ac:dyDescent="0.25">
      <c r="A42" s="118" t="s">
        <v>108</v>
      </c>
      <c r="B42" s="117">
        <f>SUM(B39:B41)</f>
        <v>-233322</v>
      </c>
      <c r="C42" s="117">
        <f>SUM(C39:C41)</f>
        <v>-20818</v>
      </c>
    </row>
    <row r="43" spans="1:245" ht="24" x14ac:dyDescent="0.2">
      <c r="A43" s="116" t="s">
        <v>109</v>
      </c>
      <c r="B43" s="114">
        <v>-43409</v>
      </c>
      <c r="C43" s="114">
        <v>43869</v>
      </c>
    </row>
    <row r="44" spans="1:245" x14ac:dyDescent="0.2">
      <c r="A44" s="116" t="s">
        <v>110</v>
      </c>
      <c r="B44" s="114">
        <f>B31+B37+B42+B43</f>
        <v>1887429</v>
      </c>
      <c r="C44" s="114">
        <f>C31+C37+C42+C43</f>
        <v>266382</v>
      </c>
    </row>
    <row r="45" spans="1:245" x14ac:dyDescent="0.2">
      <c r="A45" s="115" t="s">
        <v>111</v>
      </c>
      <c r="B45" s="114">
        <v>2154829</v>
      </c>
      <c r="C45" s="114">
        <v>1888447</v>
      </c>
    </row>
    <row r="46" spans="1:245" x14ac:dyDescent="0.2">
      <c r="A46" s="113" t="s">
        <v>112</v>
      </c>
      <c r="B46" s="112">
        <f>SUM(B44:B45)</f>
        <v>4042258</v>
      </c>
      <c r="C46" s="112">
        <f>SUM(C44:C45)</f>
        <v>2154829</v>
      </c>
    </row>
    <row r="47" spans="1:245" ht="15" x14ac:dyDescent="0.25">
      <c r="A47" s="111"/>
      <c r="B47" s="110"/>
      <c r="C47" s="110"/>
    </row>
    <row r="48" spans="1:245" ht="14.25" x14ac:dyDescent="0.2">
      <c r="A48" s="107"/>
      <c r="B48" s="5"/>
      <c r="C48" s="4"/>
      <c r="D48" s="109"/>
      <c r="E48" s="107"/>
      <c r="G48" s="107"/>
      <c r="H48" s="109"/>
      <c r="I48" s="109"/>
      <c r="K48" s="107"/>
      <c r="L48" s="109"/>
      <c r="M48" s="109"/>
      <c r="O48" s="107"/>
      <c r="P48" s="109"/>
      <c r="Q48" s="109"/>
      <c r="S48" s="107"/>
      <c r="T48" s="109"/>
      <c r="U48" s="109"/>
      <c r="W48" s="107"/>
      <c r="X48" s="109"/>
      <c r="Y48" s="109"/>
      <c r="AA48" s="107"/>
      <c r="AB48" s="109"/>
      <c r="AC48" s="109"/>
      <c r="AE48" s="107"/>
      <c r="AF48" s="109"/>
      <c r="AG48" s="109"/>
      <c r="AI48" s="107"/>
      <c r="AJ48" s="109"/>
      <c r="AK48" s="109"/>
      <c r="AM48" s="107"/>
      <c r="AN48" s="109"/>
      <c r="AO48" s="109"/>
      <c r="AQ48" s="107"/>
      <c r="AR48" s="109"/>
      <c r="AS48" s="109"/>
      <c r="AU48" s="107"/>
      <c r="AV48" s="109"/>
      <c r="AW48" s="109"/>
      <c r="AY48" s="107"/>
      <c r="AZ48" s="109"/>
      <c r="BA48" s="109"/>
      <c r="BC48" s="107"/>
      <c r="BD48" s="109"/>
      <c r="BE48" s="109"/>
      <c r="BG48" s="107"/>
      <c r="BH48" s="109"/>
      <c r="BI48" s="109"/>
      <c r="BK48" s="107"/>
      <c r="BL48" s="109"/>
      <c r="BM48" s="109"/>
      <c r="BO48" s="107"/>
      <c r="BP48" s="109"/>
      <c r="BQ48" s="109"/>
      <c r="BS48" s="107"/>
      <c r="BT48" s="109"/>
      <c r="BU48" s="109"/>
      <c r="BW48" s="107"/>
      <c r="BX48" s="109"/>
      <c r="BY48" s="109"/>
      <c r="CA48" s="107"/>
      <c r="CB48" s="109"/>
      <c r="CC48" s="109"/>
      <c r="CE48" s="107"/>
      <c r="CF48" s="109"/>
      <c r="CG48" s="109"/>
      <c r="CI48" s="107"/>
      <c r="CJ48" s="109"/>
      <c r="CK48" s="109"/>
      <c r="CM48" s="107"/>
      <c r="CN48" s="109"/>
      <c r="CO48" s="109"/>
      <c r="CQ48" s="107"/>
      <c r="CR48" s="109"/>
      <c r="CS48" s="109"/>
      <c r="CU48" s="107"/>
      <c r="CV48" s="109"/>
      <c r="CW48" s="109"/>
      <c r="CY48" s="107"/>
      <c r="CZ48" s="109"/>
      <c r="DA48" s="109"/>
      <c r="DC48" s="107"/>
      <c r="DD48" s="109"/>
      <c r="DE48" s="109"/>
      <c r="DG48" s="107"/>
      <c r="DH48" s="109"/>
      <c r="DI48" s="109"/>
      <c r="DK48" s="107"/>
      <c r="DL48" s="109"/>
      <c r="DM48" s="109"/>
      <c r="DO48" s="107"/>
      <c r="DP48" s="109"/>
      <c r="DQ48" s="109"/>
      <c r="DS48" s="107"/>
      <c r="DT48" s="109"/>
      <c r="DU48" s="109"/>
      <c r="DW48" s="107"/>
      <c r="DX48" s="109"/>
      <c r="DY48" s="109"/>
      <c r="EA48" s="107"/>
      <c r="EB48" s="109"/>
      <c r="EC48" s="109"/>
      <c r="EE48" s="107"/>
      <c r="EF48" s="109"/>
      <c r="EG48" s="109"/>
      <c r="EI48" s="107"/>
      <c r="EJ48" s="109"/>
      <c r="EK48" s="109"/>
      <c r="EM48" s="107"/>
      <c r="EN48" s="109"/>
      <c r="EO48" s="109"/>
      <c r="EQ48" s="107"/>
      <c r="ER48" s="109"/>
      <c r="ES48" s="109"/>
      <c r="EU48" s="107"/>
      <c r="EV48" s="109"/>
      <c r="EW48" s="109"/>
      <c r="EY48" s="107"/>
      <c r="EZ48" s="109"/>
      <c r="FA48" s="109"/>
      <c r="FC48" s="107"/>
      <c r="FD48" s="109"/>
      <c r="FE48" s="109"/>
      <c r="FG48" s="107"/>
      <c r="FH48" s="109"/>
      <c r="FI48" s="109"/>
      <c r="FK48" s="107"/>
      <c r="FL48" s="109"/>
      <c r="FM48" s="109"/>
      <c r="FO48" s="107"/>
      <c r="FP48" s="109"/>
      <c r="FQ48" s="109"/>
      <c r="FS48" s="107"/>
      <c r="FT48" s="109"/>
      <c r="FU48" s="109"/>
      <c r="FW48" s="107"/>
      <c r="FX48" s="109"/>
      <c r="FY48" s="109"/>
      <c r="GA48" s="107"/>
      <c r="GB48" s="109"/>
      <c r="GC48" s="109"/>
      <c r="GE48" s="107"/>
      <c r="GF48" s="109"/>
      <c r="GG48" s="109"/>
      <c r="GI48" s="107"/>
      <c r="GJ48" s="109"/>
      <c r="GK48" s="109"/>
      <c r="GM48" s="107"/>
      <c r="GN48" s="109"/>
      <c r="GO48" s="109"/>
      <c r="GQ48" s="107"/>
      <c r="GR48" s="109"/>
      <c r="GS48" s="109"/>
      <c r="GU48" s="107"/>
      <c r="GV48" s="109"/>
      <c r="GW48" s="109"/>
      <c r="GY48" s="107"/>
      <c r="GZ48" s="109"/>
      <c r="HA48" s="109"/>
      <c r="HC48" s="107"/>
      <c r="HD48" s="109"/>
      <c r="HE48" s="109"/>
      <c r="HG48" s="107"/>
      <c r="HH48" s="109"/>
      <c r="HI48" s="109"/>
      <c r="HK48" s="107"/>
      <c r="HL48" s="109"/>
      <c r="HM48" s="109"/>
      <c r="HO48" s="107"/>
      <c r="HP48" s="109"/>
      <c r="HQ48" s="109"/>
      <c r="HS48" s="107"/>
      <c r="HT48" s="109"/>
      <c r="HU48" s="109"/>
      <c r="HW48" s="107"/>
      <c r="HX48" s="109"/>
      <c r="HY48" s="109"/>
      <c r="IA48" s="107"/>
      <c r="IB48" s="109"/>
      <c r="IC48" s="109"/>
      <c r="IE48" s="107"/>
      <c r="IF48" s="109"/>
      <c r="IG48" s="109"/>
      <c r="II48" s="107"/>
      <c r="IJ48" s="109"/>
      <c r="IK48" s="109"/>
    </row>
    <row r="49" spans="1:245" ht="14.25" x14ac:dyDescent="0.2">
      <c r="A49" s="107" t="s">
        <v>16</v>
      </c>
      <c r="B49" s="5"/>
      <c r="C49" s="107" t="s">
        <v>17</v>
      </c>
      <c r="D49" s="109"/>
      <c r="E49" s="107"/>
      <c r="G49" s="107"/>
      <c r="H49" s="109"/>
      <c r="I49" s="109"/>
      <c r="K49" s="107"/>
      <c r="L49" s="109"/>
      <c r="M49" s="109"/>
      <c r="O49" s="107"/>
      <c r="P49" s="109"/>
      <c r="Q49" s="109"/>
      <c r="S49" s="107"/>
      <c r="T49" s="109"/>
      <c r="U49" s="109"/>
      <c r="W49" s="107"/>
      <c r="X49" s="109"/>
      <c r="Y49" s="109"/>
      <c r="AA49" s="107"/>
      <c r="AB49" s="109"/>
      <c r="AC49" s="109"/>
      <c r="AE49" s="107"/>
      <c r="AF49" s="109"/>
      <c r="AG49" s="109"/>
      <c r="AI49" s="107"/>
      <c r="AJ49" s="109"/>
      <c r="AK49" s="109"/>
      <c r="AM49" s="107"/>
      <c r="AN49" s="109"/>
      <c r="AO49" s="109"/>
      <c r="AQ49" s="107"/>
      <c r="AR49" s="109"/>
      <c r="AS49" s="109"/>
      <c r="AU49" s="107"/>
      <c r="AV49" s="109"/>
      <c r="AW49" s="109"/>
      <c r="AY49" s="107"/>
      <c r="AZ49" s="109"/>
      <c r="BA49" s="109"/>
      <c r="BC49" s="107"/>
      <c r="BD49" s="109"/>
      <c r="BE49" s="109"/>
      <c r="BG49" s="107"/>
      <c r="BH49" s="109"/>
      <c r="BI49" s="109"/>
      <c r="BK49" s="107"/>
      <c r="BL49" s="109"/>
      <c r="BM49" s="109"/>
      <c r="BO49" s="107"/>
      <c r="BP49" s="109"/>
      <c r="BQ49" s="109"/>
      <c r="BS49" s="107"/>
      <c r="BT49" s="109"/>
      <c r="BU49" s="109"/>
      <c r="BW49" s="107"/>
      <c r="BX49" s="109"/>
      <c r="BY49" s="109"/>
      <c r="CA49" s="107"/>
      <c r="CB49" s="109"/>
      <c r="CC49" s="109"/>
      <c r="CE49" s="107"/>
      <c r="CF49" s="109"/>
      <c r="CG49" s="109"/>
      <c r="CI49" s="107"/>
      <c r="CJ49" s="109"/>
      <c r="CK49" s="109"/>
      <c r="CM49" s="107"/>
      <c r="CN49" s="109"/>
      <c r="CO49" s="109"/>
      <c r="CQ49" s="107"/>
      <c r="CR49" s="109"/>
      <c r="CS49" s="109"/>
      <c r="CU49" s="107"/>
      <c r="CV49" s="109"/>
      <c r="CW49" s="109"/>
      <c r="CY49" s="107"/>
      <c r="CZ49" s="109"/>
      <c r="DA49" s="109"/>
      <c r="DC49" s="107"/>
      <c r="DD49" s="109"/>
      <c r="DE49" s="109"/>
      <c r="DG49" s="107"/>
      <c r="DH49" s="109"/>
      <c r="DI49" s="109"/>
      <c r="DK49" s="107"/>
      <c r="DL49" s="109"/>
      <c r="DM49" s="109"/>
      <c r="DO49" s="107"/>
      <c r="DP49" s="109"/>
      <c r="DQ49" s="109"/>
      <c r="DS49" s="107"/>
      <c r="DT49" s="109"/>
      <c r="DU49" s="109"/>
      <c r="DW49" s="107"/>
      <c r="DX49" s="109"/>
      <c r="DY49" s="109"/>
      <c r="EA49" s="107"/>
      <c r="EB49" s="109"/>
      <c r="EC49" s="109"/>
      <c r="EE49" s="107"/>
      <c r="EF49" s="109"/>
      <c r="EG49" s="109"/>
      <c r="EI49" s="107"/>
      <c r="EJ49" s="109"/>
      <c r="EK49" s="109"/>
      <c r="EM49" s="107"/>
      <c r="EN49" s="109"/>
      <c r="EO49" s="109"/>
      <c r="EQ49" s="107"/>
      <c r="ER49" s="109"/>
      <c r="ES49" s="109"/>
      <c r="EU49" s="107"/>
      <c r="EV49" s="109"/>
      <c r="EW49" s="109"/>
      <c r="EY49" s="107"/>
      <c r="EZ49" s="109"/>
      <c r="FA49" s="109"/>
      <c r="FC49" s="107"/>
      <c r="FD49" s="109"/>
      <c r="FE49" s="109"/>
      <c r="FG49" s="107"/>
      <c r="FH49" s="109"/>
      <c r="FI49" s="109"/>
      <c r="FK49" s="107"/>
      <c r="FL49" s="109"/>
      <c r="FM49" s="109"/>
      <c r="FO49" s="107"/>
      <c r="FP49" s="109"/>
      <c r="FQ49" s="109"/>
      <c r="FS49" s="107"/>
      <c r="FT49" s="109"/>
      <c r="FU49" s="109"/>
      <c r="FW49" s="107"/>
      <c r="FX49" s="109"/>
      <c r="FY49" s="109"/>
      <c r="GA49" s="107"/>
      <c r="GB49" s="109"/>
      <c r="GC49" s="109"/>
      <c r="GE49" s="107"/>
      <c r="GF49" s="109"/>
      <c r="GG49" s="109"/>
      <c r="GI49" s="107"/>
      <c r="GJ49" s="109"/>
      <c r="GK49" s="109"/>
      <c r="GM49" s="107"/>
      <c r="GN49" s="109"/>
      <c r="GO49" s="109"/>
      <c r="GQ49" s="107"/>
      <c r="GR49" s="109"/>
      <c r="GS49" s="109"/>
      <c r="GU49" s="107"/>
      <c r="GV49" s="109"/>
      <c r="GW49" s="109"/>
      <c r="GY49" s="107"/>
      <c r="GZ49" s="109"/>
      <c r="HA49" s="109"/>
      <c r="HC49" s="107"/>
      <c r="HD49" s="109"/>
      <c r="HE49" s="109"/>
      <c r="HG49" s="107"/>
      <c r="HH49" s="109"/>
      <c r="HI49" s="109"/>
      <c r="HK49" s="107"/>
      <c r="HL49" s="109"/>
      <c r="HM49" s="109"/>
      <c r="HO49" s="107"/>
      <c r="HP49" s="109"/>
      <c r="HQ49" s="109"/>
      <c r="HS49" s="107"/>
      <c r="HT49" s="109"/>
      <c r="HU49" s="109"/>
      <c r="HW49" s="107"/>
      <c r="HX49" s="109"/>
      <c r="HY49" s="109"/>
      <c r="IA49" s="107"/>
      <c r="IB49" s="109"/>
      <c r="IC49" s="109"/>
      <c r="IE49" s="107"/>
      <c r="IF49" s="109"/>
      <c r="IG49" s="109"/>
      <c r="II49" s="107"/>
      <c r="IJ49" s="109"/>
      <c r="IK49" s="109"/>
    </row>
    <row r="50" spans="1:245" ht="14.25" x14ac:dyDescent="0.2">
      <c r="A50" s="107"/>
      <c r="B50" s="4"/>
      <c r="C50" s="107"/>
      <c r="D50" s="109"/>
      <c r="E50" s="107"/>
      <c r="G50" s="107"/>
      <c r="H50" s="109"/>
      <c r="I50" s="109"/>
      <c r="K50" s="107"/>
      <c r="L50" s="109"/>
      <c r="M50" s="109"/>
      <c r="O50" s="107"/>
      <c r="P50" s="109"/>
      <c r="Q50" s="109"/>
      <c r="S50" s="107"/>
      <c r="T50" s="109"/>
      <c r="U50" s="109"/>
      <c r="W50" s="107"/>
      <c r="X50" s="109"/>
      <c r="Y50" s="109"/>
      <c r="AA50" s="107"/>
      <c r="AB50" s="109"/>
      <c r="AC50" s="109"/>
      <c r="AE50" s="107"/>
      <c r="AF50" s="109"/>
      <c r="AG50" s="109"/>
      <c r="AI50" s="107"/>
      <c r="AJ50" s="109"/>
      <c r="AK50" s="109"/>
      <c r="AM50" s="107"/>
      <c r="AN50" s="109"/>
      <c r="AO50" s="109"/>
      <c r="AQ50" s="107"/>
      <c r="AR50" s="109"/>
      <c r="AS50" s="109"/>
      <c r="AU50" s="107"/>
      <c r="AV50" s="109"/>
      <c r="AW50" s="109"/>
      <c r="AY50" s="107"/>
      <c r="AZ50" s="109"/>
      <c r="BA50" s="109"/>
      <c r="BC50" s="107"/>
      <c r="BD50" s="109"/>
      <c r="BE50" s="109"/>
      <c r="BG50" s="107"/>
      <c r="BH50" s="109"/>
      <c r="BI50" s="109"/>
      <c r="BK50" s="107"/>
      <c r="BL50" s="109"/>
      <c r="BM50" s="109"/>
      <c r="BO50" s="107"/>
      <c r="BP50" s="109"/>
      <c r="BQ50" s="109"/>
      <c r="BS50" s="107"/>
      <c r="BT50" s="109"/>
      <c r="BU50" s="109"/>
      <c r="BW50" s="107"/>
      <c r="BX50" s="109"/>
      <c r="BY50" s="109"/>
      <c r="CA50" s="107"/>
      <c r="CB50" s="109"/>
      <c r="CC50" s="109"/>
      <c r="CE50" s="107"/>
      <c r="CF50" s="109"/>
      <c r="CG50" s="109"/>
      <c r="CI50" s="107"/>
      <c r="CJ50" s="109"/>
      <c r="CK50" s="109"/>
      <c r="CM50" s="107"/>
      <c r="CN50" s="109"/>
      <c r="CO50" s="109"/>
      <c r="CQ50" s="107"/>
      <c r="CR50" s="109"/>
      <c r="CS50" s="109"/>
      <c r="CU50" s="107"/>
      <c r="CV50" s="109"/>
      <c r="CW50" s="109"/>
      <c r="CY50" s="107"/>
      <c r="CZ50" s="109"/>
      <c r="DA50" s="109"/>
      <c r="DC50" s="107"/>
      <c r="DD50" s="109"/>
      <c r="DE50" s="109"/>
      <c r="DG50" s="107"/>
      <c r="DH50" s="109"/>
      <c r="DI50" s="109"/>
      <c r="DK50" s="107"/>
      <c r="DL50" s="109"/>
      <c r="DM50" s="109"/>
      <c r="DO50" s="107"/>
      <c r="DP50" s="109"/>
      <c r="DQ50" s="109"/>
      <c r="DS50" s="107"/>
      <c r="DT50" s="109"/>
      <c r="DU50" s="109"/>
      <c r="DW50" s="107"/>
      <c r="DX50" s="109"/>
      <c r="DY50" s="109"/>
      <c r="EA50" s="107"/>
      <c r="EB50" s="109"/>
      <c r="EC50" s="109"/>
      <c r="EE50" s="107"/>
      <c r="EF50" s="109"/>
      <c r="EG50" s="109"/>
      <c r="EI50" s="107"/>
      <c r="EJ50" s="109"/>
      <c r="EK50" s="109"/>
      <c r="EM50" s="107"/>
      <c r="EN50" s="109"/>
      <c r="EO50" s="109"/>
      <c r="EQ50" s="107"/>
      <c r="ER50" s="109"/>
      <c r="ES50" s="109"/>
      <c r="EU50" s="107"/>
      <c r="EV50" s="109"/>
      <c r="EW50" s="109"/>
      <c r="EY50" s="107"/>
      <c r="EZ50" s="109"/>
      <c r="FA50" s="109"/>
      <c r="FC50" s="107"/>
      <c r="FD50" s="109"/>
      <c r="FE50" s="109"/>
      <c r="FG50" s="107"/>
      <c r="FH50" s="109"/>
      <c r="FI50" s="109"/>
      <c r="FK50" s="107"/>
      <c r="FL50" s="109"/>
      <c r="FM50" s="109"/>
      <c r="FO50" s="107"/>
      <c r="FP50" s="109"/>
      <c r="FQ50" s="109"/>
      <c r="FS50" s="107"/>
      <c r="FT50" s="109"/>
      <c r="FU50" s="109"/>
      <c r="FW50" s="107"/>
      <c r="FX50" s="109"/>
      <c r="FY50" s="109"/>
      <c r="GA50" s="107"/>
      <c r="GB50" s="109"/>
      <c r="GC50" s="109"/>
      <c r="GE50" s="107"/>
      <c r="GF50" s="109"/>
      <c r="GG50" s="109"/>
      <c r="GI50" s="107"/>
      <c r="GJ50" s="109"/>
      <c r="GK50" s="109"/>
      <c r="GM50" s="107"/>
      <c r="GN50" s="109"/>
      <c r="GO50" s="109"/>
      <c r="GQ50" s="107"/>
      <c r="GR50" s="109"/>
      <c r="GS50" s="109"/>
      <c r="GU50" s="107"/>
      <c r="GV50" s="109"/>
      <c r="GW50" s="109"/>
      <c r="GY50" s="107"/>
      <c r="GZ50" s="109"/>
      <c r="HA50" s="109"/>
      <c r="HC50" s="107"/>
      <c r="HD50" s="109"/>
      <c r="HE50" s="109"/>
      <c r="HG50" s="107"/>
      <c r="HH50" s="109"/>
      <c r="HI50" s="109"/>
      <c r="HK50" s="107"/>
      <c r="HL50" s="109"/>
      <c r="HM50" s="109"/>
      <c r="HO50" s="107"/>
      <c r="HP50" s="109"/>
      <c r="HQ50" s="109"/>
      <c r="HS50" s="107"/>
      <c r="HT50" s="109"/>
      <c r="HU50" s="109"/>
      <c r="HW50" s="107"/>
      <c r="HX50" s="109"/>
      <c r="HY50" s="109"/>
      <c r="IA50" s="107"/>
      <c r="IB50" s="109"/>
      <c r="IC50" s="109"/>
      <c r="IE50" s="107"/>
      <c r="IF50" s="109"/>
      <c r="IG50" s="109"/>
      <c r="II50" s="107"/>
      <c r="IJ50" s="109"/>
      <c r="IK50" s="109"/>
    </row>
    <row r="51" spans="1:245" ht="14.25" x14ac:dyDescent="0.2">
      <c r="A51" s="107"/>
      <c r="B51" s="4"/>
      <c r="C51" s="107"/>
      <c r="D51" s="109"/>
      <c r="E51" s="107"/>
      <c r="G51" s="107"/>
      <c r="H51" s="109"/>
      <c r="I51" s="109"/>
      <c r="K51" s="107"/>
      <c r="L51" s="109"/>
      <c r="M51" s="109"/>
      <c r="O51" s="107"/>
      <c r="P51" s="109"/>
      <c r="Q51" s="109"/>
      <c r="S51" s="107"/>
      <c r="T51" s="109"/>
      <c r="U51" s="109"/>
      <c r="W51" s="107"/>
      <c r="X51" s="109"/>
      <c r="Y51" s="109"/>
      <c r="AA51" s="107"/>
      <c r="AB51" s="109"/>
      <c r="AC51" s="109"/>
      <c r="AE51" s="107"/>
      <c r="AF51" s="109"/>
      <c r="AG51" s="109"/>
      <c r="AI51" s="107"/>
      <c r="AJ51" s="109"/>
      <c r="AK51" s="109"/>
      <c r="AM51" s="107"/>
      <c r="AN51" s="109"/>
      <c r="AO51" s="109"/>
      <c r="AQ51" s="107"/>
      <c r="AR51" s="109"/>
      <c r="AS51" s="109"/>
      <c r="AU51" s="107"/>
      <c r="AV51" s="109"/>
      <c r="AW51" s="109"/>
      <c r="AY51" s="107"/>
      <c r="AZ51" s="109"/>
      <c r="BA51" s="109"/>
      <c r="BC51" s="107"/>
      <c r="BD51" s="109"/>
      <c r="BE51" s="109"/>
      <c r="BG51" s="107"/>
      <c r="BH51" s="109"/>
      <c r="BI51" s="109"/>
      <c r="BK51" s="107"/>
      <c r="BL51" s="109"/>
      <c r="BM51" s="109"/>
      <c r="BO51" s="107"/>
      <c r="BP51" s="109"/>
      <c r="BQ51" s="109"/>
      <c r="BS51" s="107"/>
      <c r="BT51" s="109"/>
      <c r="BU51" s="109"/>
      <c r="BW51" s="107"/>
      <c r="BX51" s="109"/>
      <c r="BY51" s="109"/>
      <c r="CA51" s="107"/>
      <c r="CB51" s="109"/>
      <c r="CC51" s="109"/>
      <c r="CE51" s="107"/>
      <c r="CF51" s="109"/>
      <c r="CG51" s="109"/>
      <c r="CI51" s="107"/>
      <c r="CJ51" s="109"/>
      <c r="CK51" s="109"/>
      <c r="CM51" s="107"/>
      <c r="CN51" s="109"/>
      <c r="CO51" s="109"/>
      <c r="CQ51" s="107"/>
      <c r="CR51" s="109"/>
      <c r="CS51" s="109"/>
      <c r="CU51" s="107"/>
      <c r="CV51" s="109"/>
      <c r="CW51" s="109"/>
      <c r="CY51" s="107"/>
      <c r="CZ51" s="109"/>
      <c r="DA51" s="109"/>
      <c r="DC51" s="107"/>
      <c r="DD51" s="109"/>
      <c r="DE51" s="109"/>
      <c r="DG51" s="107"/>
      <c r="DH51" s="109"/>
      <c r="DI51" s="109"/>
      <c r="DK51" s="107"/>
      <c r="DL51" s="109"/>
      <c r="DM51" s="109"/>
      <c r="DO51" s="107"/>
      <c r="DP51" s="109"/>
      <c r="DQ51" s="109"/>
      <c r="DS51" s="107"/>
      <c r="DT51" s="109"/>
      <c r="DU51" s="109"/>
      <c r="DW51" s="107"/>
      <c r="DX51" s="109"/>
      <c r="DY51" s="109"/>
      <c r="EA51" s="107"/>
      <c r="EB51" s="109"/>
      <c r="EC51" s="109"/>
      <c r="EE51" s="107"/>
      <c r="EF51" s="109"/>
      <c r="EG51" s="109"/>
      <c r="EI51" s="107"/>
      <c r="EJ51" s="109"/>
      <c r="EK51" s="109"/>
      <c r="EM51" s="107"/>
      <c r="EN51" s="109"/>
      <c r="EO51" s="109"/>
      <c r="EQ51" s="107"/>
      <c r="ER51" s="109"/>
      <c r="ES51" s="109"/>
      <c r="EU51" s="107"/>
      <c r="EV51" s="109"/>
      <c r="EW51" s="109"/>
      <c r="EY51" s="107"/>
      <c r="EZ51" s="109"/>
      <c r="FA51" s="109"/>
      <c r="FC51" s="107"/>
      <c r="FD51" s="109"/>
      <c r="FE51" s="109"/>
      <c r="FG51" s="107"/>
      <c r="FH51" s="109"/>
      <c r="FI51" s="109"/>
      <c r="FK51" s="107"/>
      <c r="FL51" s="109"/>
      <c r="FM51" s="109"/>
      <c r="FO51" s="107"/>
      <c r="FP51" s="109"/>
      <c r="FQ51" s="109"/>
      <c r="FS51" s="107"/>
      <c r="FT51" s="109"/>
      <c r="FU51" s="109"/>
      <c r="FW51" s="107"/>
      <c r="FX51" s="109"/>
      <c r="FY51" s="109"/>
      <c r="GA51" s="107"/>
      <c r="GB51" s="109"/>
      <c r="GC51" s="109"/>
      <c r="GE51" s="107"/>
      <c r="GF51" s="109"/>
      <c r="GG51" s="109"/>
      <c r="GI51" s="107"/>
      <c r="GJ51" s="109"/>
      <c r="GK51" s="109"/>
      <c r="GM51" s="107"/>
      <c r="GN51" s="109"/>
      <c r="GO51" s="109"/>
      <c r="GQ51" s="107"/>
      <c r="GR51" s="109"/>
      <c r="GS51" s="109"/>
      <c r="GU51" s="107"/>
      <c r="GV51" s="109"/>
      <c r="GW51" s="109"/>
      <c r="GY51" s="107"/>
      <c r="GZ51" s="109"/>
      <c r="HA51" s="109"/>
      <c r="HC51" s="107"/>
      <c r="HD51" s="109"/>
      <c r="HE51" s="109"/>
      <c r="HG51" s="107"/>
      <c r="HH51" s="109"/>
      <c r="HI51" s="109"/>
      <c r="HK51" s="107"/>
      <c r="HL51" s="109"/>
      <c r="HM51" s="109"/>
      <c r="HO51" s="107"/>
      <c r="HP51" s="109"/>
      <c r="HQ51" s="109"/>
      <c r="HS51" s="107"/>
      <c r="HT51" s="109"/>
      <c r="HU51" s="109"/>
      <c r="HW51" s="107"/>
      <c r="HX51" s="109"/>
      <c r="HY51" s="109"/>
      <c r="IA51" s="107"/>
      <c r="IB51" s="109"/>
      <c r="IC51" s="109"/>
      <c r="IE51" s="107"/>
      <c r="IF51" s="109"/>
      <c r="IG51" s="109"/>
      <c r="II51" s="107"/>
      <c r="IJ51" s="109"/>
      <c r="IK51" s="109"/>
    </row>
    <row r="52" spans="1:245" ht="14.25" x14ac:dyDescent="0.2">
      <c r="A52" s="107" t="s">
        <v>11</v>
      </c>
      <c r="B52" s="108"/>
      <c r="C52" s="107" t="s">
        <v>6</v>
      </c>
    </row>
    <row r="53" spans="1:245" ht="14.25" x14ac:dyDescent="0.2">
      <c r="A53" s="107"/>
      <c r="B53" s="107"/>
      <c r="C53" s="107"/>
    </row>
  </sheetData>
  <mergeCells count="2">
    <mergeCell ref="A3:C3"/>
    <mergeCell ref="A2:C2"/>
  </mergeCells>
  <pageMargins left="0.7" right="0.7" top="0.75" bottom="0.75" header="0.3" footer="0.3"/>
  <pageSetup paperSize="9" scale="7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abSelected="1" topLeftCell="A7" zoomScaleNormal="100" workbookViewId="0">
      <selection activeCell="M18" sqref="M18"/>
    </sheetView>
  </sheetViews>
  <sheetFormatPr defaultRowHeight="12.75" x14ac:dyDescent="0.2"/>
  <cols>
    <col min="1" max="1" width="32.28515625" style="140" customWidth="1"/>
    <col min="2" max="2" width="12.7109375" style="140" customWidth="1"/>
    <col min="3" max="3" width="19.28515625" style="140" customWidth="1"/>
    <col min="4" max="4" width="13.140625" style="140" customWidth="1"/>
    <col min="5" max="5" width="22.140625" style="140" customWidth="1"/>
    <col min="6" max="6" width="14" style="140" customWidth="1"/>
    <col min="8" max="16384" width="9.140625" style="140"/>
  </cols>
  <sheetData>
    <row r="1" spans="1:6" ht="15.75" x14ac:dyDescent="0.25">
      <c r="A1" s="174"/>
      <c r="B1" s="173"/>
    </row>
    <row r="2" spans="1:6" ht="15.75" x14ac:dyDescent="0.25">
      <c r="A2" s="174"/>
      <c r="B2" s="173"/>
    </row>
    <row r="3" spans="1:6" ht="13.5" customHeight="1" x14ac:dyDescent="0.25">
      <c r="A3" s="174"/>
      <c r="C3" s="173"/>
      <c r="D3" s="173"/>
      <c r="E3" s="173"/>
      <c r="F3" s="173"/>
    </row>
    <row r="4" spans="1:6" ht="18" customHeight="1" x14ac:dyDescent="0.25">
      <c r="A4" s="170" t="s">
        <v>128</v>
      </c>
      <c r="B4" s="172"/>
      <c r="C4" s="172"/>
      <c r="D4" s="172"/>
      <c r="E4" s="172"/>
      <c r="F4" s="171"/>
    </row>
    <row r="5" spans="1:6" ht="13.5" customHeight="1" x14ac:dyDescent="0.25">
      <c r="A5" s="170" t="s">
        <v>127</v>
      </c>
      <c r="B5" s="169"/>
      <c r="C5" s="169"/>
      <c r="D5" s="169"/>
      <c r="E5" s="169"/>
      <c r="F5" s="146"/>
    </row>
    <row r="6" spans="1:6" ht="12.75" customHeight="1" x14ac:dyDescent="0.25">
      <c r="A6" s="168"/>
      <c r="B6" s="146"/>
      <c r="C6" s="146"/>
      <c r="D6" s="146"/>
      <c r="E6" s="146"/>
      <c r="F6" s="146"/>
    </row>
    <row r="7" spans="1:6" s="141" customFormat="1" ht="46.5" customHeight="1" x14ac:dyDescent="0.25">
      <c r="A7" s="167"/>
      <c r="B7" s="166" t="s">
        <v>126</v>
      </c>
      <c r="C7" s="166" t="s">
        <v>125</v>
      </c>
      <c r="D7" s="166" t="s">
        <v>124</v>
      </c>
      <c r="E7" s="166" t="s">
        <v>123</v>
      </c>
      <c r="F7" s="165" t="s">
        <v>122</v>
      </c>
    </row>
    <row r="8" spans="1:6" s="141" customFormat="1" ht="15" x14ac:dyDescent="0.25">
      <c r="A8" s="164"/>
      <c r="B8" s="159"/>
      <c r="C8" s="159"/>
      <c r="D8" s="159"/>
      <c r="E8" s="159"/>
      <c r="F8" s="159"/>
    </row>
    <row r="9" spans="1:6" ht="15" customHeight="1" x14ac:dyDescent="0.25">
      <c r="A9" s="156" t="s">
        <v>121</v>
      </c>
      <c r="B9" s="163">
        <v>781987</v>
      </c>
      <c r="C9" s="163">
        <v>115</v>
      </c>
      <c r="D9" s="157">
        <v>0</v>
      </c>
      <c r="E9" s="163">
        <v>141199</v>
      </c>
      <c r="F9" s="163">
        <f>SUM(B9:E9)</f>
        <v>923301</v>
      </c>
    </row>
    <row r="10" spans="1:6" ht="15" customHeight="1" x14ac:dyDescent="0.25">
      <c r="A10" s="156"/>
      <c r="B10" s="162"/>
      <c r="C10" s="162"/>
      <c r="D10" s="162"/>
      <c r="E10" s="162"/>
      <c r="F10" s="162"/>
    </row>
    <row r="11" spans="1:6" ht="15" customHeight="1" x14ac:dyDescent="0.2">
      <c r="A11" s="159" t="s">
        <v>117</v>
      </c>
      <c r="B11" s="157">
        <v>0</v>
      </c>
      <c r="C11" s="157">
        <v>0</v>
      </c>
      <c r="D11" s="157">
        <v>0</v>
      </c>
      <c r="E11" s="157">
        <v>0</v>
      </c>
      <c r="F11" s="161">
        <f>SUM(B11:E11)</f>
        <v>0</v>
      </c>
    </row>
    <row r="12" spans="1:6" ht="27.75" customHeight="1" x14ac:dyDescent="0.2">
      <c r="A12" s="158" t="s">
        <v>116</v>
      </c>
      <c r="B12" s="157">
        <v>0</v>
      </c>
      <c r="C12" s="157">
        <v>0</v>
      </c>
      <c r="D12" s="157">
        <v>0</v>
      </c>
      <c r="E12" s="157">
        <v>56194</v>
      </c>
      <c r="F12" s="160">
        <f>SUM(B12:E12)</f>
        <v>56194</v>
      </c>
    </row>
    <row r="13" spans="1:6" ht="16.5" customHeight="1" x14ac:dyDescent="0.2">
      <c r="A13" s="158" t="s">
        <v>120</v>
      </c>
      <c r="B13" s="157"/>
      <c r="C13" s="157">
        <v>235</v>
      </c>
      <c r="D13" s="157"/>
      <c r="E13" s="157">
        <v>0</v>
      </c>
      <c r="F13" s="160">
        <f>SUM(C13:E13)</f>
        <v>235</v>
      </c>
    </row>
    <row r="14" spans="1:6" ht="19.5" customHeight="1" x14ac:dyDescent="0.2">
      <c r="A14" s="159" t="s">
        <v>115</v>
      </c>
      <c r="B14" s="157">
        <v>0</v>
      </c>
      <c r="C14" s="157">
        <v>0</v>
      </c>
      <c r="D14" s="157">
        <v>0</v>
      </c>
      <c r="E14" s="157">
        <v>0</v>
      </c>
      <c r="F14" s="157">
        <f>SUM(B14:E14)</f>
        <v>0</v>
      </c>
    </row>
    <row r="15" spans="1:6" ht="58.5" customHeight="1" x14ac:dyDescent="0.2">
      <c r="A15" s="158" t="s">
        <v>114</v>
      </c>
      <c r="B15" s="157">
        <v>0</v>
      </c>
      <c r="C15" s="157">
        <v>0</v>
      </c>
      <c r="D15" s="157">
        <v>0</v>
      </c>
      <c r="E15" s="157">
        <v>0</v>
      </c>
      <c r="F15" s="157">
        <f>SUM(B15:E15)</f>
        <v>0</v>
      </c>
    </row>
    <row r="16" spans="1:6" ht="15" customHeight="1" x14ac:dyDescent="0.25">
      <c r="A16" s="156" t="s">
        <v>119</v>
      </c>
      <c r="B16" s="155">
        <f>SUM(B9:B15)</f>
        <v>781987</v>
      </c>
      <c r="C16" s="155">
        <f>SUM(C9:C15)</f>
        <v>350</v>
      </c>
      <c r="D16" s="155">
        <f>SUM(D9:D15)</f>
        <v>0</v>
      </c>
      <c r="E16" s="155">
        <f>SUM(E9:E15)</f>
        <v>197393</v>
      </c>
      <c r="F16" s="154">
        <f>SUM(B16:E16)</f>
        <v>979730</v>
      </c>
    </row>
    <row r="17" spans="1:6" ht="15" customHeight="1" x14ac:dyDescent="0.25">
      <c r="A17" s="156"/>
      <c r="B17" s="162"/>
      <c r="C17" s="162"/>
      <c r="D17" s="162"/>
      <c r="E17" s="162"/>
      <c r="F17" s="162"/>
    </row>
    <row r="18" spans="1:6" ht="15" customHeight="1" x14ac:dyDescent="0.2">
      <c r="A18" s="159" t="s">
        <v>117</v>
      </c>
      <c r="B18" s="157">
        <v>0</v>
      </c>
      <c r="C18" s="157">
        <v>0</v>
      </c>
      <c r="D18" s="157">
        <v>0</v>
      </c>
      <c r="E18" s="157">
        <v>0</v>
      </c>
      <c r="F18" s="161">
        <f>SUM(B18:E18)</f>
        <v>0</v>
      </c>
    </row>
    <row r="19" spans="1:6" ht="27" customHeight="1" x14ac:dyDescent="0.2">
      <c r="A19" s="158" t="s">
        <v>116</v>
      </c>
      <c r="B19" s="157">
        <v>0</v>
      </c>
      <c r="C19" s="157">
        <v>0</v>
      </c>
      <c r="D19" s="157">
        <v>0</v>
      </c>
      <c r="E19" s="157">
        <v>72800</v>
      </c>
      <c r="F19" s="160">
        <f>SUM(B19:E19)</f>
        <v>72800</v>
      </c>
    </row>
    <row r="20" spans="1:6" ht="17.25" customHeight="1" x14ac:dyDescent="0.2">
      <c r="A20" s="159" t="s">
        <v>115</v>
      </c>
      <c r="B20" s="157">
        <v>0</v>
      </c>
      <c r="C20" s="157">
        <v>0</v>
      </c>
      <c r="D20" s="157">
        <v>0</v>
      </c>
      <c r="E20" s="157">
        <v>-46576</v>
      </c>
      <c r="F20" s="157">
        <f>SUM(B20:E20)</f>
        <v>-46576</v>
      </c>
    </row>
    <row r="21" spans="1:6" ht="59.25" customHeight="1" x14ac:dyDescent="0.2">
      <c r="A21" s="158" t="s">
        <v>114</v>
      </c>
      <c r="B21" s="157">
        <v>139323</v>
      </c>
      <c r="C21" s="157">
        <v>-289</v>
      </c>
      <c r="D21" s="157">
        <v>0</v>
      </c>
      <c r="E21" s="157">
        <v>-139707</v>
      </c>
      <c r="F21" s="157">
        <f>SUM(B21:E21)</f>
        <v>-673</v>
      </c>
    </row>
    <row r="22" spans="1:6" ht="16.5" customHeight="1" x14ac:dyDescent="0.25">
      <c r="A22" s="156" t="s">
        <v>118</v>
      </c>
      <c r="B22" s="155">
        <f>SUM(B16:B21)</f>
        <v>921310</v>
      </c>
      <c r="C22" s="155">
        <f>SUM(C16:C21)</f>
        <v>61</v>
      </c>
      <c r="D22" s="155">
        <f>SUM(D16:D21)</f>
        <v>0</v>
      </c>
      <c r="E22" s="155">
        <f>SUM(E16:E21)</f>
        <v>83910</v>
      </c>
      <c r="F22" s="154">
        <f>SUM(B22:E22)</f>
        <v>1005281</v>
      </c>
    </row>
    <row r="23" spans="1:6" ht="15" x14ac:dyDescent="0.25">
      <c r="A23" s="156"/>
      <c r="B23" s="162"/>
      <c r="C23" s="162"/>
      <c r="D23" s="162"/>
      <c r="E23" s="162"/>
      <c r="F23" s="162"/>
    </row>
    <row r="24" spans="1:6" ht="14.25" x14ac:dyDescent="0.2">
      <c r="A24" s="159" t="s">
        <v>117</v>
      </c>
      <c r="B24" s="157">
        <v>0</v>
      </c>
      <c r="C24" s="157">
        <v>0</v>
      </c>
      <c r="D24" s="157">
        <v>0</v>
      </c>
      <c r="E24" s="157">
        <v>0</v>
      </c>
      <c r="F24" s="161">
        <f>SUM(B24:E24)</f>
        <v>0</v>
      </c>
    </row>
    <row r="25" spans="1:6" ht="28.5" x14ac:dyDescent="0.2">
      <c r="A25" s="158" t="s">
        <v>116</v>
      </c>
      <c r="B25" s="157">
        <v>0</v>
      </c>
      <c r="C25" s="157">
        <v>0</v>
      </c>
      <c r="D25" s="157">
        <v>0</v>
      </c>
      <c r="E25" s="157">
        <v>14444</v>
      </c>
      <c r="F25" s="160">
        <f>SUM(B25:E25)</f>
        <v>14444</v>
      </c>
    </row>
    <row r="26" spans="1:6" ht="14.25" x14ac:dyDescent="0.2">
      <c r="A26" s="159" t="s">
        <v>115</v>
      </c>
      <c r="B26" s="157">
        <v>0</v>
      </c>
      <c r="C26" s="157">
        <v>0</v>
      </c>
      <c r="D26" s="157">
        <v>0</v>
      </c>
      <c r="E26" s="157"/>
      <c r="F26" s="157">
        <f>SUM(B26:E26)</f>
        <v>0</v>
      </c>
    </row>
    <row r="27" spans="1:6" ht="57" x14ac:dyDescent="0.2">
      <c r="A27" s="158" t="s">
        <v>114</v>
      </c>
      <c r="B27" s="157">
        <v>0</v>
      </c>
      <c r="C27" s="157">
        <v>100</v>
      </c>
      <c r="D27" s="157">
        <v>0</v>
      </c>
      <c r="E27" s="157"/>
      <c r="F27" s="157">
        <f>SUM(B27:E27)</f>
        <v>100</v>
      </c>
    </row>
    <row r="28" spans="1:6" ht="15" x14ac:dyDescent="0.25">
      <c r="A28" s="156" t="s">
        <v>113</v>
      </c>
      <c r="B28" s="155">
        <f>B22+B24+B25+B26+B27</f>
        <v>921310</v>
      </c>
      <c r="C28" s="155">
        <f>C22+C24+C25+C26+C27</f>
        <v>161</v>
      </c>
      <c r="D28" s="155">
        <f>D22+D24+D25+D26+D27</f>
        <v>0</v>
      </c>
      <c r="E28" s="155">
        <f>E22+E24+E25+E26+E27</f>
        <v>98354</v>
      </c>
      <c r="F28" s="154">
        <f>SUM(B28:E28)</f>
        <v>1019825</v>
      </c>
    </row>
    <row r="29" spans="1:6" ht="15" x14ac:dyDescent="0.25">
      <c r="A29" s="153"/>
      <c r="B29" s="152"/>
      <c r="C29" s="152"/>
      <c r="D29" s="152"/>
      <c r="E29" s="152"/>
      <c r="F29" s="151"/>
    </row>
    <row r="30" spans="1:6" ht="15" x14ac:dyDescent="0.25">
      <c r="A30" s="153"/>
      <c r="B30" s="152"/>
      <c r="C30" s="152"/>
      <c r="D30" s="152"/>
      <c r="E30" s="152"/>
      <c r="F30" s="151"/>
    </row>
    <row r="31" spans="1:6" ht="15" x14ac:dyDescent="0.25">
      <c r="A31" s="107" t="s">
        <v>16</v>
      </c>
      <c r="B31" s="4"/>
      <c r="C31" s="4"/>
      <c r="D31" s="107" t="s">
        <v>17</v>
      </c>
      <c r="E31" s="150"/>
      <c r="F31" s="150"/>
    </row>
    <row r="32" spans="1:6" ht="15" x14ac:dyDescent="0.25">
      <c r="A32" s="107"/>
      <c r="B32" s="4"/>
      <c r="C32" s="4"/>
      <c r="D32" s="107"/>
      <c r="E32" s="146"/>
      <c r="F32" s="150"/>
    </row>
    <row r="33" spans="1:7" ht="15" x14ac:dyDescent="0.25">
      <c r="A33" s="107"/>
      <c r="B33" s="4"/>
      <c r="C33" s="4"/>
      <c r="D33" s="107"/>
      <c r="E33" s="150"/>
      <c r="F33" s="150"/>
    </row>
    <row r="34" spans="1:7" ht="15" x14ac:dyDescent="0.25">
      <c r="A34" s="107" t="s">
        <v>11</v>
      </c>
      <c r="B34" s="4"/>
      <c r="C34" s="4"/>
      <c r="D34" s="107" t="s">
        <v>6</v>
      </c>
      <c r="E34" s="150"/>
      <c r="F34" s="150"/>
    </row>
    <row r="35" spans="1:7" ht="14.25" x14ac:dyDescent="0.2">
      <c r="A35" s="149"/>
      <c r="B35" s="148"/>
      <c r="C35" s="148"/>
      <c r="D35" s="148"/>
      <c r="E35" s="148"/>
      <c r="F35" s="148"/>
    </row>
    <row r="36" spans="1:7" ht="14.25" x14ac:dyDescent="0.2">
      <c r="A36" s="108"/>
      <c r="B36" s="147"/>
      <c r="C36" s="108"/>
      <c r="D36" s="146"/>
      <c r="E36" s="146"/>
      <c r="F36" s="146"/>
    </row>
    <row r="37" spans="1:7" ht="14.25" x14ac:dyDescent="0.2">
      <c r="A37" s="108"/>
      <c r="B37" s="108"/>
      <c r="C37" s="108"/>
      <c r="D37" s="146"/>
      <c r="E37" s="146"/>
      <c r="F37" s="146"/>
    </row>
    <row r="38" spans="1:7" x14ac:dyDescent="0.2">
      <c r="A38"/>
      <c r="B38" s="145"/>
      <c r="C38"/>
      <c r="G38" s="144"/>
    </row>
    <row r="39" spans="1:7" x14ac:dyDescent="0.2">
      <c r="A39"/>
      <c r="B39"/>
      <c r="C39"/>
    </row>
    <row r="40" spans="1:7" x14ac:dyDescent="0.2">
      <c r="A40" s="143"/>
      <c r="B40" s="143"/>
      <c r="C40" s="143"/>
      <c r="D40" s="142"/>
      <c r="E40" s="142"/>
      <c r="F40" s="142"/>
    </row>
    <row r="41" spans="1:7" x14ac:dyDescent="0.2">
      <c r="A41"/>
      <c r="B41"/>
      <c r="C41"/>
    </row>
    <row r="42" spans="1:7" x14ac:dyDescent="0.2">
      <c r="A42" s="104"/>
      <c r="B42" s="104"/>
      <c r="C42" s="104"/>
    </row>
    <row r="43" spans="1:7" x14ac:dyDescent="0.2">
      <c r="A43" s="141"/>
    </row>
  </sheetData>
  <mergeCells count="2">
    <mergeCell ref="A4:E4"/>
    <mergeCell ref="A5:E5"/>
  </mergeCells>
  <pageMargins left="0.7" right="0.7" top="0.75" bottom="0.75" header="0.3" footer="0.3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офп</vt:lpstr>
      <vt:lpstr>осп</vt:lpstr>
      <vt:lpstr>ОДДС</vt:lpstr>
      <vt:lpstr>Капитал</vt:lpstr>
      <vt:lpstr>Капитал!Область_печати</vt:lpstr>
      <vt:lpstr>ОДДС!Область_печати</vt:lpstr>
      <vt:lpstr>осп!Область_печати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Alina Kanybekova</dc:creator>
  <cp:lastModifiedBy>Отдельнова Зарина Усенбековна</cp:lastModifiedBy>
  <cp:lastPrinted>2016-01-11T06:56:38Z</cp:lastPrinted>
  <dcterms:created xsi:type="dcterms:W3CDTF">1996-10-08T23:32:33Z</dcterms:created>
  <dcterms:modified xsi:type="dcterms:W3CDTF">2016-01-18T11:15:30Z</dcterms:modified>
</cp:coreProperties>
</file>