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_jumabekova\Desktop\фин отчет февраль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B22" i="5" l="1"/>
  <c r="B26" i="5"/>
  <c r="B12" i="3" l="1"/>
  <c r="B13" i="3"/>
  <c r="B9" i="5" l="1"/>
  <c r="B11" i="5" s="1"/>
  <c r="B21" i="3"/>
  <c r="B18" i="3"/>
  <c r="B22" i="3" s="1"/>
  <c r="B28" i="3" s="1"/>
  <c r="D48" i="3"/>
  <c r="D41" i="3"/>
  <c r="D50" i="3"/>
  <c r="D21" i="3"/>
  <c r="D18" i="3"/>
  <c r="D22" i="3"/>
  <c r="D13" i="3"/>
  <c r="D12" i="3"/>
  <c r="D28" i="3"/>
  <c r="C13" i="3"/>
  <c r="C12" i="3"/>
  <c r="B18" i="5"/>
  <c r="B41" i="3"/>
  <c r="B50" i="3" s="1"/>
  <c r="B48" i="3"/>
  <c r="C48" i="3"/>
  <c r="C41" i="3"/>
  <c r="C21" i="3"/>
  <c r="C22" i="3" s="1"/>
  <c r="C18" i="3"/>
  <c r="C18" i="5"/>
  <c r="C9" i="5"/>
  <c r="C11" i="5" s="1"/>
  <c r="C50" i="3" l="1"/>
  <c r="C28" i="3"/>
  <c r="C20" i="5"/>
  <c r="C22" i="5" s="1"/>
  <c r="C26" i="5" s="1"/>
  <c r="C29" i="5" s="1"/>
  <c r="C31" i="5" s="1"/>
  <c r="C32" i="5" s="1"/>
  <c r="B20" i="5"/>
  <c r="B29" i="5" s="1"/>
  <c r="B31" i="5" s="1"/>
  <c r="B32" i="5" s="1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<sst xmlns="http://schemas.openxmlformats.org/spreadsheetml/2006/main" count="87" uniqueCount="70">
  <si>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</si>
  <si>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</si>
  <si>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</si>
  <si>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</si>
  <si>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</si>
  <si>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</si>
  <si>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</si>
  <si>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</si>
  <si>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</si>
  <si>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</si>
  <si>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</si>
  <si>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</si>
  <si>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</si>
  <si>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</si>
  <si>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</si>
  <si>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</si>
  <si>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</si>
  <si>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</si>
  <si>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</si>
  <si>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</si>
  <si>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</si>
  <si>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</si>
  <si>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</si>
  <si>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</si>
  <si>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</si>
  <si>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</si>
  <si>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</si>
  <si>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</si>
  <si>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</si>
  <si>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</si>
  <si>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</si>
  <si>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</si>
  <si>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</si>
  <si>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</si>
  <si>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</si>
  <si>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</si>
  <si>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</si>
  <si>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</si>
  <si>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</si>
  <si>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</si>
  <si>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</si>
  <si>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</si>
  <si>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</si>
  <si>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</si>
  <si>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</si>
  <si>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</si>
  <si>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</si>
  <si>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</si>
  <si>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</si>
  <si>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</si>
  <si>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</si>
  <si>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</si>
  <si>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</si>
  <si>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</si>
  <si>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</si>
  <si>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</si>
  <si>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</si>
  <si>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</si>
  <si>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</si>
  <si>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</si>
  <si>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</si>
  <si>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</si>
  <si>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</si>
  <si>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</si>
  <si>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</si>
  <si>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</si>
  <si>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Февраль 2019 г.</t>
  </si>
  <si>
    <t>Февраль 2018 г.</t>
  </si>
  <si>
    <t>Отчет о прибылях и убытках и прочем совокупном доходе на 28 февраля 2019 года (включительно)</t>
  </si>
  <si>
    <t>Отчет о финансовом положении на 28 февраля 2019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</si>
</sst>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B28" sqref="B28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1.57031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99" t="s">
        <v>8</v>
      </c>
      <c r="B1" s="99"/>
      <c r="C1" s="99"/>
    </row>
    <row r="2" spans="1:4" ht="15" x14ac:dyDescent="0.25">
      <c r="A2" s="99" t="s">
        <v>69</v>
      </c>
      <c r="B2" s="99"/>
      <c r="C2" s="99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66</v>
      </c>
      <c r="C5" s="26" t="s">
        <v>67</v>
      </c>
      <c r="D5" s="72" t="s">
        <v>60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1557636</v>
      </c>
      <c r="C8" s="70">
        <v>1497801</v>
      </c>
      <c r="D8" s="66">
        <v>2080444</v>
      </c>
    </row>
    <row r="9" spans="1:4" x14ac:dyDescent="0.2">
      <c r="A9" s="2" t="s">
        <v>53</v>
      </c>
      <c r="B9" s="66">
        <v>537256</v>
      </c>
      <c r="C9" s="70">
        <v>817163</v>
      </c>
      <c r="D9" s="66">
        <v>593164</v>
      </c>
    </row>
    <row r="10" spans="1:4" x14ac:dyDescent="0.2">
      <c r="A10" s="2" t="s">
        <v>24</v>
      </c>
      <c r="B10" s="66">
        <v>280938</v>
      </c>
      <c r="C10" s="70">
        <v>933031</v>
      </c>
      <c r="D10" s="66">
        <v>398097</v>
      </c>
    </row>
    <row r="11" spans="1:4" x14ac:dyDescent="0.2">
      <c r="A11" s="96" t="s">
        <v>23</v>
      </c>
      <c r="B11" s="86">
        <v>-4753</v>
      </c>
      <c r="C11" s="68">
        <v>0</v>
      </c>
      <c r="D11" s="86">
        <v>-4624</v>
      </c>
    </row>
    <row r="12" spans="1:4" ht="15" x14ac:dyDescent="0.25">
      <c r="A12" s="9" t="s">
        <v>64</v>
      </c>
      <c r="B12" s="95">
        <f>SUM(B10:B11)</f>
        <v>276185</v>
      </c>
      <c r="C12" s="95">
        <f>C10-C11</f>
        <v>933031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2371077</v>
      </c>
      <c r="C13" s="13">
        <f>C8+C9+C10</f>
        <v>3247995</v>
      </c>
      <c r="D13" s="13">
        <f>D8+D9+D12</f>
        <v>3067081</v>
      </c>
    </row>
    <row r="14" spans="1:4" x14ac:dyDescent="0.2">
      <c r="A14" s="2" t="s">
        <v>26</v>
      </c>
      <c r="B14" s="90">
        <v>2143376</v>
      </c>
      <c r="C14" s="69">
        <v>1283560</v>
      </c>
      <c r="D14" s="90">
        <v>2012812</v>
      </c>
    </row>
    <row r="15" spans="1:4" ht="32.25" customHeight="1" x14ac:dyDescent="0.2">
      <c r="A15" s="2" t="s">
        <v>54</v>
      </c>
      <c r="B15" s="66">
        <v>44029</v>
      </c>
      <c r="C15" s="70">
        <v>12124</v>
      </c>
      <c r="D15" s="66">
        <v>23077</v>
      </c>
    </row>
    <row r="16" spans="1:4" ht="32.25" customHeight="1" x14ac:dyDescent="0.2">
      <c r="A16" s="2" t="s">
        <v>55</v>
      </c>
      <c r="B16" s="66">
        <v>229811</v>
      </c>
      <c r="C16" s="70">
        <v>246229</v>
      </c>
      <c r="D16" s="66">
        <v>247963</v>
      </c>
    </row>
    <row r="17" spans="1:7" ht="14.25" customHeight="1" x14ac:dyDescent="0.2">
      <c r="A17" s="96" t="s">
        <v>23</v>
      </c>
      <c r="B17" s="68">
        <v>0</v>
      </c>
      <c r="C17" s="68">
        <v>-915</v>
      </c>
      <c r="D17" s="68">
        <v>0</v>
      </c>
    </row>
    <row r="18" spans="1:7" ht="15" customHeight="1" x14ac:dyDescent="0.25">
      <c r="A18" s="5" t="s">
        <v>56</v>
      </c>
      <c r="B18" s="13">
        <f>B16+B17</f>
        <v>229811</v>
      </c>
      <c r="C18" s="13">
        <f>C16+C17</f>
        <v>245314</v>
      </c>
      <c r="D18" s="13">
        <f>D16+D17</f>
        <v>247963</v>
      </c>
    </row>
    <row r="19" spans="1:7" x14ac:dyDescent="0.2">
      <c r="A19" s="8" t="s">
        <v>31</v>
      </c>
      <c r="B19" s="66">
        <v>6485685</v>
      </c>
      <c r="C19" s="70">
        <v>6254658</v>
      </c>
      <c r="D19" s="66">
        <v>6606775</v>
      </c>
    </row>
    <row r="20" spans="1:7" x14ac:dyDescent="0.2">
      <c r="A20" s="96" t="s">
        <v>23</v>
      </c>
      <c r="B20" s="86">
        <v>-410716</v>
      </c>
      <c r="C20" s="68">
        <v>-513384</v>
      </c>
      <c r="D20" s="86">
        <v>-410392</v>
      </c>
    </row>
    <row r="21" spans="1:7" ht="15" x14ac:dyDescent="0.25">
      <c r="A21" s="9" t="s">
        <v>47</v>
      </c>
      <c r="B21" s="14">
        <f>B19+B20</f>
        <v>6074969</v>
      </c>
      <c r="C21" s="14">
        <f>C19+C20</f>
        <v>5741274</v>
      </c>
      <c r="D21" s="14">
        <f>D19+D20</f>
        <v>6196383</v>
      </c>
    </row>
    <row r="22" spans="1:7" ht="15" x14ac:dyDescent="0.25">
      <c r="A22" s="9" t="s">
        <v>15</v>
      </c>
      <c r="B22" s="13">
        <f>B18+B21</f>
        <v>6304780</v>
      </c>
      <c r="C22" s="13">
        <f>C18+C21</f>
        <v>5986588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2418</v>
      </c>
      <c r="C23" s="68">
        <v>0</v>
      </c>
      <c r="D23" s="86">
        <v>454</v>
      </c>
    </row>
    <row r="24" spans="1:7" x14ac:dyDescent="0.2">
      <c r="A24" s="97" t="s">
        <v>63</v>
      </c>
      <c r="B24" s="68">
        <v>0</v>
      </c>
      <c r="C24" s="68">
        <v>0</v>
      </c>
      <c r="D24" s="68">
        <v>0</v>
      </c>
    </row>
    <row r="25" spans="1:7" x14ac:dyDescent="0.2">
      <c r="A25" s="2" t="s">
        <v>1</v>
      </c>
      <c r="B25" s="66">
        <v>561471</v>
      </c>
      <c r="C25" s="70">
        <v>559900</v>
      </c>
      <c r="D25" s="66">
        <v>560853</v>
      </c>
    </row>
    <row r="26" spans="1:7" ht="14.25" customHeight="1" x14ac:dyDescent="0.2">
      <c r="A26" s="2" t="s">
        <v>2</v>
      </c>
      <c r="B26" s="66">
        <v>297458</v>
      </c>
      <c r="C26" s="70">
        <v>382457</v>
      </c>
      <c r="D26" s="66">
        <v>614794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11724609</v>
      </c>
      <c r="C28" s="18">
        <f>C13+C14+C15+C22+C23+C24+C25+C26</f>
        <v>11472624</v>
      </c>
      <c r="D28" s="18">
        <f>D13+D14+D15+D22+D23+D24+D25+D26</f>
        <v>12723417</v>
      </c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57</v>
      </c>
      <c r="B32" s="66">
        <v>668763</v>
      </c>
      <c r="C32" s="55">
        <v>777139</v>
      </c>
      <c r="D32" s="66">
        <v>995081</v>
      </c>
      <c r="F32" s="81"/>
    </row>
    <row r="33" spans="1:7" x14ac:dyDescent="0.2">
      <c r="A33" s="10" t="s">
        <v>39</v>
      </c>
      <c r="B33" s="89">
        <v>7779252</v>
      </c>
      <c r="C33" s="70">
        <v>7841148</v>
      </c>
      <c r="D33" s="89">
        <v>8243323</v>
      </c>
      <c r="F33" s="81"/>
    </row>
    <row r="34" spans="1:7" x14ac:dyDescent="0.2">
      <c r="A34" s="6" t="s">
        <v>14</v>
      </c>
      <c r="B34" s="66">
        <v>1437428</v>
      </c>
      <c r="C34" s="70">
        <v>1224789</v>
      </c>
      <c r="D34" s="66">
        <v>1455395</v>
      </c>
    </row>
    <row r="35" spans="1:7" x14ac:dyDescent="0.2">
      <c r="A35" s="6" t="s">
        <v>41</v>
      </c>
      <c r="B35" s="66">
        <v>1251</v>
      </c>
      <c r="C35" s="87">
        <v>950</v>
      </c>
      <c r="D35" s="66">
        <v>1350</v>
      </c>
    </row>
    <row r="36" spans="1:7" x14ac:dyDescent="0.2">
      <c r="A36" s="6" t="s">
        <v>11</v>
      </c>
      <c r="B36" s="66">
        <v>15555</v>
      </c>
      <c r="C36" s="70">
        <v>13416</v>
      </c>
      <c r="D36" s="66">
        <v>15555</v>
      </c>
    </row>
    <row r="37" spans="1:7" ht="42.75" x14ac:dyDescent="0.2">
      <c r="A37" s="2" t="s">
        <v>40</v>
      </c>
      <c r="B37" s="87">
        <v>0</v>
      </c>
      <c r="C37" s="87">
        <v>2924</v>
      </c>
      <c r="D37" s="87">
        <v>0</v>
      </c>
    </row>
    <row r="38" spans="1:7" x14ac:dyDescent="0.2">
      <c r="A38" s="85" t="s">
        <v>61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298933</v>
      </c>
      <c r="C39" s="66">
        <v>291112</v>
      </c>
      <c r="D39" s="66">
        <v>387907.09961028001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10201182</v>
      </c>
      <c r="C41" s="19">
        <f>SUM(C32:C39)</f>
        <v>10151478</v>
      </c>
      <c r="D41" s="19">
        <f>SUM(D32:D39)</f>
        <v>11208828.09961028</v>
      </c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221769</v>
      </c>
      <c r="C46" s="56">
        <v>194790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1523427</v>
      </c>
      <c r="C48" s="20">
        <f>SUM(C44:C46)</f>
        <v>1321146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11724609</v>
      </c>
      <c r="C50" s="21">
        <f>C41+C48</f>
        <v>11472624</v>
      </c>
      <c r="D50" s="21">
        <f>D41+D48</f>
        <v>12723417.09961028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51</v>
      </c>
      <c r="D60" s="59" t="s">
        <v>52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C22" sqref="C22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99" t="s">
        <v>8</v>
      </c>
      <c r="B1" s="100"/>
      <c r="C1" s="100"/>
    </row>
    <row r="2" spans="1:3" ht="31.5" customHeight="1" x14ac:dyDescent="0.25">
      <c r="A2" s="101" t="s">
        <v>68</v>
      </c>
      <c r="B2" s="102"/>
      <c r="C2" s="102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66</v>
      </c>
      <c r="C5" s="26" t="s">
        <v>67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196787</v>
      </c>
      <c r="C7" s="60">
        <v>190901</v>
      </c>
    </row>
    <row r="8" spans="1:3" x14ac:dyDescent="0.25">
      <c r="A8" s="28" t="s">
        <v>6</v>
      </c>
      <c r="B8" s="91">
        <v>-61828</v>
      </c>
      <c r="C8" s="60">
        <v>-69802</v>
      </c>
    </row>
    <row r="9" spans="1:3" ht="42.75" customHeight="1" x14ac:dyDescent="0.25">
      <c r="A9" s="33" t="s">
        <v>58</v>
      </c>
      <c r="B9" s="92">
        <f>SUM(B7:B8)</f>
        <v>134959</v>
      </c>
      <c r="C9" s="34">
        <f>SUM(C7:C8)</f>
        <v>121099</v>
      </c>
    </row>
    <row r="10" spans="1:3" ht="28.5" x14ac:dyDescent="0.25">
      <c r="A10" s="33" t="s">
        <v>59</v>
      </c>
      <c r="B10" s="86">
        <v>-787</v>
      </c>
      <c r="C10" s="80">
        <v>10158</v>
      </c>
    </row>
    <row r="11" spans="1:3" x14ac:dyDescent="0.25">
      <c r="A11" s="35" t="s">
        <v>44</v>
      </c>
      <c r="B11" s="78">
        <f>B9+B10</f>
        <v>134172</v>
      </c>
      <c r="C11" s="36">
        <f>C9+C10</f>
        <v>131257</v>
      </c>
    </row>
    <row r="12" spans="1:3" x14ac:dyDescent="0.25">
      <c r="A12" s="37"/>
      <c r="B12" s="3"/>
      <c r="C12" s="38"/>
    </row>
    <row r="13" spans="1:3" x14ac:dyDescent="0.25">
      <c r="A13" s="39" t="s">
        <v>16</v>
      </c>
      <c r="B13" s="91">
        <v>54672</v>
      </c>
      <c r="C13" s="61">
        <v>51175</v>
      </c>
    </row>
    <row r="14" spans="1:3" x14ac:dyDescent="0.25">
      <c r="A14" s="39" t="s">
        <v>17</v>
      </c>
      <c r="B14" s="86">
        <v>-7465</v>
      </c>
      <c r="C14" s="60">
        <v>-8970</v>
      </c>
    </row>
    <row r="15" spans="1:3" x14ac:dyDescent="0.25">
      <c r="A15" s="37" t="s">
        <v>32</v>
      </c>
      <c r="B15" s="86">
        <v>24148</v>
      </c>
      <c r="C15" s="60">
        <v>22961</v>
      </c>
    </row>
    <row r="16" spans="1:3" x14ac:dyDescent="0.25">
      <c r="A16" s="37" t="s">
        <v>18</v>
      </c>
      <c r="B16" s="86">
        <v>-2027</v>
      </c>
      <c r="C16" s="60">
        <v>417</v>
      </c>
    </row>
    <row r="17" spans="1:4" x14ac:dyDescent="0.25">
      <c r="A17" s="98" t="s">
        <v>65</v>
      </c>
      <c r="B17" s="94" t="s">
        <v>62</v>
      </c>
      <c r="C17" s="94" t="s">
        <v>62</v>
      </c>
    </row>
    <row r="18" spans="1:4" ht="18.75" customHeight="1" x14ac:dyDescent="0.25">
      <c r="A18" s="35" t="s">
        <v>45</v>
      </c>
      <c r="B18" s="77">
        <f>SUM(B13:B17)</f>
        <v>69328</v>
      </c>
      <c r="C18" s="40">
        <f>SUM(C13:C16)</f>
        <v>65583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68">
        <f>B18+B11</f>
        <v>203500</v>
      </c>
      <c r="C20" s="42">
        <f>C11+C18</f>
        <v>196840</v>
      </c>
    </row>
    <row r="21" spans="1:4" ht="17.25" customHeight="1" x14ac:dyDescent="0.25">
      <c r="A21" s="45" t="s">
        <v>19</v>
      </c>
      <c r="B21" s="86">
        <v>-194848</v>
      </c>
      <c r="C21" s="42">
        <v>-170167</v>
      </c>
    </row>
    <row r="22" spans="1:4" ht="18.75" thickBot="1" x14ac:dyDescent="0.3">
      <c r="A22" s="62" t="s">
        <v>37</v>
      </c>
      <c r="B22" s="63">
        <f>B20+B21</f>
        <v>8652</v>
      </c>
      <c r="C22" s="63">
        <f t="shared" ref="C22" si="0">C20+C21</f>
        <v>26673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1087</v>
      </c>
      <c r="C24" s="79">
        <v>-16351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9739</v>
      </c>
      <c r="C26" s="47">
        <f t="shared" ref="C26" si="1">C22+C24</f>
        <v>10322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-901</v>
      </c>
      <c r="C28" s="58">
        <v>-1950</v>
      </c>
    </row>
    <row r="29" spans="1:4" ht="18.75" thickBot="1" x14ac:dyDescent="0.3">
      <c r="A29" s="50" t="s">
        <v>21</v>
      </c>
      <c r="B29" s="51">
        <f>B28+B26</f>
        <v>8838</v>
      </c>
      <c r="C29" s="51">
        <f t="shared" ref="C29" si="2">C28+C26</f>
        <v>8372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8838</v>
      </c>
      <c r="C31" s="51">
        <f>C29</f>
        <v>8372</v>
      </c>
      <c r="D31" s="84"/>
    </row>
    <row r="32" spans="1:4" ht="18.75" thickTop="1" x14ac:dyDescent="0.25">
      <c r="A32" s="50" t="s">
        <v>36</v>
      </c>
      <c r="B32" s="53">
        <f>B31/260331650*1000</f>
        <v>3.3949003127356971E-2</v>
      </c>
      <c r="C32" s="53">
        <f>C31/225271201*1000</f>
        <v>3.7164093602892453E-2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51</v>
      </c>
      <c r="B40" s="3"/>
      <c r="C40" s="59" t="s">
        <v>52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Жумабекова Чынар Толомушевна</cp:lastModifiedBy>
  <cp:lastPrinted>2019-02-05T09:13:17Z</cp:lastPrinted>
  <dcterms:created xsi:type="dcterms:W3CDTF">1996-10-08T23:32:33Z</dcterms:created>
  <dcterms:modified xsi:type="dcterms:W3CDTF">2019-03-05T08:26:01Z</dcterms:modified>
</cp:coreProperties>
</file>