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04.2019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B33" i="3" l="1"/>
  <c r="B29" i="5"/>
  <c r="B26" i="5"/>
  <c r="B22" i="5"/>
  <c r="B20" i="5"/>
  <c r="B18" i="5"/>
  <c r="B9" i="5"/>
  <c r="B48" i="3"/>
  <c r="B22" i="3"/>
  <c r="B21" i="3"/>
  <c r="B12" i="3"/>
  <c r="D12" i="3" l="1"/>
  <c r="C12" i="3"/>
  <c r="B18" i="3"/>
  <c r="B13" i="3"/>
  <c r="B11" i="5"/>
  <c r="D48" i="3"/>
  <c r="D41" i="3"/>
  <c r="D50" i="3"/>
  <c r="D21" i="3"/>
  <c r="D18" i="3"/>
  <c r="D22" i="3"/>
  <c r="D13" i="3"/>
  <c r="D28" i="3"/>
  <c r="C13" i="3"/>
  <c r="B41" i="3"/>
  <c r="B50" i="3" s="1"/>
  <c r="C48" i="3"/>
  <c r="C41" i="3"/>
  <c r="C21" i="3"/>
  <c r="C18" i="3"/>
  <c r="C18" i="5"/>
  <c r="C9" i="5"/>
  <c r="C11" i="5"/>
  <c r="C50" i="3"/>
  <c r="C22" i="5"/>
  <c r="C26" i="5"/>
  <c r="C29" i="5"/>
  <c r="C31" i="5"/>
  <c r="C32" i="5"/>
  <c r="B31" i="5"/>
  <c r="B32" i="5" s="1"/>
  <c r="B28" i="3"/>
  <c r="C22" i="3"/>
  <c r="C28" i="3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<sst xmlns="http://schemas.openxmlformats.org/spreadsheetml/2006/main" count="87" uniqueCount="70">
  <si>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</si>
  <si>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</si>
  <si>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</si>
  <si>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</si>
  <si>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</si>
  <si>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</si>
  <si>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</si>
  <si>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</si>
  <si>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</si>
  <si>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</si>
  <si>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</si>
  <si>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</si>
  <si>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</si>
  <si>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</si>
  <si>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</si>
  <si>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</si>
  <si>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</si>
  <si>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</si>
  <si>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</si>
  <si>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</si>
  <si>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</si>
  <si>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</si>
  <si>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</si>
  <si>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</si>
  <si>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</si>
  <si>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</si>
  <si>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</si>
  <si>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</si>
  <si>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</si>
  <si>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</si>
  <si>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</si>
  <si>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</si>
  <si>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</si>
  <si>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</si>
  <si>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</si>
  <si>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</si>
  <si>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</si>
  <si>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</si>
  <si>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</si>
  <si>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</si>
  <si>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</si>
  <si>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</si>
  <si>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</si>
  <si>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</si>
  <si>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</si>
  <si>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</si>
  <si>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</si>
  <si>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</si>
  <si>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</si>
  <si>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</si>
  <si>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</si>
  <si>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</si>
  <si>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</si>
  <si>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</si>
  <si>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</si>
  <si>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</si>
  <si>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</si>
  <si>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</si>
  <si>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</si>
  <si>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</si>
  <si>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</si>
  <si>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</si>
  <si>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</si>
  <si>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</si>
  <si>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Отчет о финансовом положении на 30 апреля 2019 года (включительно)</t>
  </si>
  <si>
    <t>Апрель 2019 г.</t>
  </si>
  <si>
    <t>Апрель 2018 г.</t>
  </si>
  <si>
    <t>Отчет о прибылях и убытках и прочем совокупном доходе на 30 апреля 2019 года (включительно)</t>
  </si>
  <si>
    <t>И.о. главного бухгалтера</t>
  </si>
  <si>
    <t>Райынбекова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</si>
</sst>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100" zoomScaleSheetLayoutView="100" workbookViewId="0">
      <selection activeCell="D60" sqref="D60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103" t="s">
        <v>8</v>
      </c>
      <c r="B1" s="103"/>
      <c r="C1" s="103"/>
    </row>
    <row r="2" spans="1:4" ht="15" x14ac:dyDescent="0.25">
      <c r="A2" s="103" t="s">
        <v>64</v>
      </c>
      <c r="B2" s="103"/>
      <c r="C2" s="103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65</v>
      </c>
      <c r="C5" s="26" t="s">
        <v>66</v>
      </c>
      <c r="D5" s="72" t="s">
        <v>58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1290468</v>
      </c>
      <c r="C8" s="70">
        <v>1357972</v>
      </c>
      <c r="D8" s="66">
        <v>2080444</v>
      </c>
    </row>
    <row r="9" spans="1:4" x14ac:dyDescent="0.2">
      <c r="A9" s="2" t="s">
        <v>51</v>
      </c>
      <c r="B9" s="66">
        <v>768588</v>
      </c>
      <c r="C9" s="70">
        <v>733911</v>
      </c>
      <c r="D9" s="66">
        <v>593164</v>
      </c>
    </row>
    <row r="10" spans="1:4" x14ac:dyDescent="0.2">
      <c r="A10" s="2" t="s">
        <v>24</v>
      </c>
      <c r="B10" s="66">
        <v>379331</v>
      </c>
      <c r="C10" s="70">
        <v>1000575</v>
      </c>
      <c r="D10" s="66">
        <v>398097</v>
      </c>
    </row>
    <row r="11" spans="1:4" x14ac:dyDescent="0.2">
      <c r="A11" s="96" t="s">
        <v>23</v>
      </c>
      <c r="B11" s="86">
        <v>-4806</v>
      </c>
      <c r="C11" s="68">
        <v>0</v>
      </c>
      <c r="D11" s="86">
        <v>-4624</v>
      </c>
    </row>
    <row r="12" spans="1:4" ht="15" x14ac:dyDescent="0.25">
      <c r="A12" s="9" t="s">
        <v>62</v>
      </c>
      <c r="B12" s="95">
        <f>SUM(B10:B11)</f>
        <v>374525</v>
      </c>
      <c r="C12" s="95">
        <f>C10-C11</f>
        <v>1000575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2433581</v>
      </c>
      <c r="C13" s="13">
        <f>C8+C9+C10</f>
        <v>3092458</v>
      </c>
      <c r="D13" s="100">
        <f>D8+D9+D12</f>
        <v>3067081</v>
      </c>
    </row>
    <row r="14" spans="1:4" x14ac:dyDescent="0.2">
      <c r="A14" s="2" t="s">
        <v>26</v>
      </c>
      <c r="B14" s="90">
        <v>1684123</v>
      </c>
      <c r="C14" s="69">
        <v>1720148</v>
      </c>
      <c r="D14" s="90">
        <v>2012812</v>
      </c>
    </row>
    <row r="15" spans="1:4" ht="32.25" customHeight="1" x14ac:dyDescent="0.2">
      <c r="A15" s="2" t="s">
        <v>52</v>
      </c>
      <c r="B15" s="66">
        <v>59524</v>
      </c>
      <c r="C15" s="70">
        <v>11782</v>
      </c>
      <c r="D15" s="66">
        <v>23077</v>
      </c>
    </row>
    <row r="16" spans="1:4" ht="32.25" customHeight="1" x14ac:dyDescent="0.2">
      <c r="A16" s="2" t="s">
        <v>53</v>
      </c>
      <c r="B16" s="66">
        <v>301697</v>
      </c>
      <c r="C16" s="70">
        <v>218857</v>
      </c>
      <c r="D16" s="66">
        <v>247963</v>
      </c>
    </row>
    <row r="17" spans="1:7" ht="14.25" customHeight="1" x14ac:dyDescent="0.2">
      <c r="A17" s="96" t="s">
        <v>23</v>
      </c>
      <c r="B17" s="68">
        <v>0</v>
      </c>
      <c r="C17" s="68">
        <v>-785</v>
      </c>
      <c r="D17" s="86">
        <v>0</v>
      </c>
    </row>
    <row r="18" spans="1:7" ht="15" customHeight="1" x14ac:dyDescent="0.25">
      <c r="A18" s="5" t="s">
        <v>54</v>
      </c>
      <c r="B18" s="13">
        <f>B16+B17</f>
        <v>301697</v>
      </c>
      <c r="C18" s="13">
        <f>C16+C17</f>
        <v>218072</v>
      </c>
      <c r="D18" s="100">
        <f>D16+D17</f>
        <v>247963</v>
      </c>
    </row>
    <row r="19" spans="1:7" x14ac:dyDescent="0.2">
      <c r="A19" s="8" t="s">
        <v>31</v>
      </c>
      <c r="B19" s="66">
        <v>6887662</v>
      </c>
      <c r="C19" s="70">
        <v>6570147</v>
      </c>
      <c r="D19" s="66">
        <v>6606775</v>
      </c>
    </row>
    <row r="20" spans="1:7" x14ac:dyDescent="0.2">
      <c r="A20" s="96" t="s">
        <v>23</v>
      </c>
      <c r="B20" s="86">
        <v>-379619</v>
      </c>
      <c r="C20" s="68">
        <v>-531389</v>
      </c>
      <c r="D20" s="86">
        <v>-410392</v>
      </c>
    </row>
    <row r="21" spans="1:7" ht="15" x14ac:dyDescent="0.25">
      <c r="A21" s="9" t="s">
        <v>47</v>
      </c>
      <c r="B21" s="14">
        <f>B19+B20</f>
        <v>6508043</v>
      </c>
      <c r="C21" s="14">
        <f>C19+C20</f>
        <v>6038758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6809740</v>
      </c>
      <c r="C22" s="13">
        <f>C18+C21</f>
        <v>6256830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0</v>
      </c>
      <c r="C23" s="68">
        <v>0</v>
      </c>
      <c r="D23" s="86">
        <v>454</v>
      </c>
    </row>
    <row r="24" spans="1:7" x14ac:dyDescent="0.2">
      <c r="A24" s="97" t="s">
        <v>61</v>
      </c>
      <c r="B24" s="68">
        <v>28911</v>
      </c>
      <c r="C24" s="68">
        <v>0</v>
      </c>
      <c r="D24" s="86">
        <v>0</v>
      </c>
    </row>
    <row r="25" spans="1:7" x14ac:dyDescent="0.2">
      <c r="A25" s="2" t="s">
        <v>1</v>
      </c>
      <c r="B25" s="66">
        <v>577411</v>
      </c>
      <c r="C25" s="70">
        <v>560878</v>
      </c>
      <c r="D25" s="66">
        <v>560853</v>
      </c>
    </row>
    <row r="26" spans="1:7" ht="14.25" customHeight="1" x14ac:dyDescent="0.2">
      <c r="A26" s="2" t="s">
        <v>2</v>
      </c>
      <c r="B26" s="66">
        <v>376453</v>
      </c>
      <c r="C26" s="70">
        <v>433070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11969743</v>
      </c>
      <c r="C28" s="18">
        <f>C13+C14+C15+C22+C23+C24+C25+C26</f>
        <v>12075166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55</v>
      </c>
      <c r="B32" s="66">
        <v>693440</v>
      </c>
      <c r="C32" s="55">
        <v>937114</v>
      </c>
      <c r="D32" s="66">
        <v>995081</v>
      </c>
      <c r="F32" s="81"/>
    </row>
    <row r="33" spans="1:7" x14ac:dyDescent="0.2">
      <c r="A33" s="10" t="s">
        <v>39</v>
      </c>
      <c r="B33" s="89">
        <f>7905871</f>
        <v>7905871</v>
      </c>
      <c r="C33" s="70">
        <v>8167803</v>
      </c>
      <c r="D33" s="89">
        <v>8223197</v>
      </c>
      <c r="F33" s="81"/>
    </row>
    <row r="34" spans="1:7" x14ac:dyDescent="0.2">
      <c r="A34" s="6" t="s">
        <v>14</v>
      </c>
      <c r="B34" s="66">
        <v>1455462</v>
      </c>
      <c r="C34" s="70">
        <v>1294238</v>
      </c>
      <c r="D34" s="66">
        <v>1455395</v>
      </c>
    </row>
    <row r="35" spans="1:7" x14ac:dyDescent="0.2">
      <c r="A35" s="6" t="s">
        <v>41</v>
      </c>
      <c r="B35" s="66">
        <v>2241</v>
      </c>
      <c r="C35" s="87">
        <v>391</v>
      </c>
      <c r="D35" s="66">
        <v>1350</v>
      </c>
    </row>
    <row r="36" spans="1:7" x14ac:dyDescent="0.2">
      <c r="A36" s="6" t="s">
        <v>11</v>
      </c>
      <c r="B36" s="66">
        <v>15755</v>
      </c>
      <c r="C36" s="70">
        <v>13666</v>
      </c>
      <c r="D36" s="66">
        <v>15555</v>
      </c>
    </row>
    <row r="37" spans="1:7" ht="28.5" customHeight="1" x14ac:dyDescent="0.2">
      <c r="A37" s="2" t="s">
        <v>40</v>
      </c>
      <c r="B37" s="87">
        <v>916</v>
      </c>
      <c r="C37" s="87">
        <v>6774</v>
      </c>
      <c r="D37" s="102">
        <v>0</v>
      </c>
    </row>
    <row r="38" spans="1:7" x14ac:dyDescent="0.2">
      <c r="A38" s="85" t="s">
        <v>59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354109</v>
      </c>
      <c r="C39" s="66">
        <v>317963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10427794</v>
      </c>
      <c r="C41" s="19">
        <f>SUM(C32:C39)</f>
        <v>10737949</v>
      </c>
      <c r="D41" s="19">
        <f>SUM(D32:D39)</f>
        <v>11093942</v>
      </c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240291</v>
      </c>
      <c r="C46" s="56">
        <v>210861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1541949</v>
      </c>
      <c r="C48" s="20">
        <f>SUM(C44:C46)</f>
        <v>1337217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11969743</v>
      </c>
      <c r="C50" s="21">
        <f>C41+C48</f>
        <v>12075166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68</v>
      </c>
      <c r="D60" s="59" t="s">
        <v>69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topLeftCell="A21" zoomScale="95" zoomScaleNormal="100" zoomScaleSheetLayoutView="95" workbookViewId="0">
      <selection activeCell="C40" sqref="C40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103" t="s">
        <v>8</v>
      </c>
      <c r="B1" s="104"/>
      <c r="C1" s="104"/>
    </row>
    <row r="2" spans="1:3" ht="31.5" customHeight="1" x14ac:dyDescent="0.25">
      <c r="A2" s="105" t="s">
        <v>67</v>
      </c>
      <c r="B2" s="106"/>
      <c r="C2" s="106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65</v>
      </c>
      <c r="C5" s="26" t="s">
        <v>66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401713</v>
      </c>
      <c r="C7" s="60">
        <v>386211</v>
      </c>
    </row>
    <row r="8" spans="1:3" x14ac:dyDescent="0.25">
      <c r="A8" s="28" t="s">
        <v>6</v>
      </c>
      <c r="B8" s="91">
        <v>-124954</v>
      </c>
      <c r="C8" s="60">
        <v>-143184</v>
      </c>
    </row>
    <row r="9" spans="1:3" ht="42.75" customHeight="1" x14ac:dyDescent="0.25">
      <c r="A9" s="33" t="s">
        <v>56</v>
      </c>
      <c r="B9" s="92">
        <f>SUM(B7:B8)</f>
        <v>276759</v>
      </c>
      <c r="C9" s="34">
        <f>SUM(C7:C8)</f>
        <v>243027</v>
      </c>
    </row>
    <row r="10" spans="1:3" ht="28.5" x14ac:dyDescent="0.25">
      <c r="A10" s="33" t="s">
        <v>57</v>
      </c>
      <c r="B10" s="86">
        <v>16594</v>
      </c>
      <c r="C10" s="80">
        <v>-4103</v>
      </c>
    </row>
    <row r="11" spans="1:3" x14ac:dyDescent="0.25">
      <c r="A11" s="35" t="s">
        <v>44</v>
      </c>
      <c r="B11" s="78">
        <f>B9+B10</f>
        <v>293353</v>
      </c>
      <c r="C11" s="36">
        <f>C9+C10</f>
        <v>238924</v>
      </c>
    </row>
    <row r="12" spans="1:3" x14ac:dyDescent="0.25">
      <c r="A12" s="37"/>
      <c r="B12" s="3"/>
      <c r="C12" s="38"/>
    </row>
    <row r="13" spans="1:3" x14ac:dyDescent="0.25">
      <c r="A13" s="39" t="s">
        <v>16</v>
      </c>
      <c r="B13" s="91">
        <v>115981</v>
      </c>
      <c r="C13" s="61">
        <v>114529</v>
      </c>
    </row>
    <row r="14" spans="1:3" x14ac:dyDescent="0.25">
      <c r="A14" s="39" t="s">
        <v>17</v>
      </c>
      <c r="B14" s="86">
        <v>-20045</v>
      </c>
      <c r="C14" s="60">
        <v>-15451</v>
      </c>
    </row>
    <row r="15" spans="1:3" x14ac:dyDescent="0.25">
      <c r="A15" s="37" t="s">
        <v>32</v>
      </c>
      <c r="B15" s="86">
        <v>48745</v>
      </c>
      <c r="C15" s="60">
        <v>47732</v>
      </c>
    </row>
    <row r="16" spans="1:3" x14ac:dyDescent="0.25">
      <c r="A16" s="37" t="s">
        <v>18</v>
      </c>
      <c r="B16" s="86">
        <v>-1261</v>
      </c>
      <c r="C16" s="60">
        <v>3255</v>
      </c>
    </row>
    <row r="17" spans="1:4" x14ac:dyDescent="0.25">
      <c r="A17" s="98" t="s">
        <v>63</v>
      </c>
      <c r="B17" s="94" t="s">
        <v>60</v>
      </c>
      <c r="C17" s="94" t="s">
        <v>60</v>
      </c>
    </row>
    <row r="18" spans="1:4" ht="18.75" customHeight="1" x14ac:dyDescent="0.25">
      <c r="A18" s="35" t="s">
        <v>45</v>
      </c>
      <c r="B18" s="77">
        <f>SUM(B13:B17)</f>
        <v>143420</v>
      </c>
      <c r="C18" s="40">
        <f>SUM(C13:C16)</f>
        <v>150065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68">
        <f>B11+B18</f>
        <v>436773</v>
      </c>
      <c r="C20" s="42">
        <v>388989</v>
      </c>
    </row>
    <row r="21" spans="1:4" ht="17.25" customHeight="1" x14ac:dyDescent="0.25">
      <c r="A21" s="45" t="s">
        <v>19</v>
      </c>
      <c r="B21" s="86">
        <v>-393968</v>
      </c>
      <c r="C21" s="42">
        <v>-352724</v>
      </c>
    </row>
    <row r="22" spans="1:4" ht="18.75" thickBot="1" x14ac:dyDescent="0.3">
      <c r="A22" s="62" t="s">
        <v>37</v>
      </c>
      <c r="B22" s="63">
        <f>B20+B21</f>
        <v>42805</v>
      </c>
      <c r="C22" s="63">
        <f t="shared" ref="C22" si="0">C20+C21</f>
        <v>36265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-12354</v>
      </c>
      <c r="C24" s="79">
        <v>-8381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30451</v>
      </c>
      <c r="C26" s="47">
        <f t="shared" ref="C26" si="1">C22+C24</f>
        <v>27884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-3091</v>
      </c>
      <c r="C28" s="58">
        <v>-3441</v>
      </c>
    </row>
    <row r="29" spans="1:4" ht="18.75" thickBot="1" x14ac:dyDescent="0.3">
      <c r="A29" s="50" t="s">
        <v>21</v>
      </c>
      <c r="B29" s="51">
        <f>B28+B26</f>
        <v>27360</v>
      </c>
      <c r="C29" s="51">
        <f t="shared" ref="C29" si="2">C28+C26</f>
        <v>24443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27360</v>
      </c>
      <c r="C31" s="51">
        <f>C29</f>
        <v>24443</v>
      </c>
      <c r="D31" s="84"/>
    </row>
    <row r="32" spans="1:4" ht="18.75" thickTop="1" x14ac:dyDescent="0.25">
      <c r="A32" s="50" t="s">
        <v>36</v>
      </c>
      <c r="B32" s="53">
        <f>B31/260331650*1000</f>
        <v>0.1050967102924289</v>
      </c>
      <c r="C32" s="53">
        <f>C31/225271201*1000</f>
        <v>0.10850477065641427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68</v>
      </c>
      <c r="B40" s="3"/>
      <c r="C40" s="59" t="s">
        <v>69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2019-05-08T09:12:45Z</cp:lastPrinted>
  <dcterms:created xsi:type="dcterms:W3CDTF">1996-10-08T23:32:33Z</dcterms:created>
  <dcterms:modified xsi:type="dcterms:W3CDTF">2019-05-15T03:39:30Z</dcterms:modified>
</cp:coreProperties>
</file>